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23.12.2021 (3)" sheetId="18" r:id="rId1"/>
    <sheet name="28.07.2022 (4)" sheetId="19" r:id="rId2"/>
  </sheets>
  <calcPr calcId="145621"/>
</workbook>
</file>

<file path=xl/calcChain.xml><?xml version="1.0" encoding="utf-8"?>
<calcChain xmlns="http://schemas.openxmlformats.org/spreadsheetml/2006/main">
  <c r="O102" i="18" l="1"/>
  <c r="N102" i="18"/>
  <c r="M102" i="18"/>
  <c r="L102" i="18"/>
  <c r="K102" i="18"/>
  <c r="J102" i="18"/>
  <c r="I102" i="18"/>
  <c r="O94" i="18"/>
  <c r="N94" i="18"/>
  <c r="M94" i="18"/>
  <c r="L94" i="18"/>
  <c r="K94" i="18"/>
  <c r="J94" i="18"/>
  <c r="I94" i="18"/>
  <c r="O90" i="18"/>
  <c r="N90" i="18"/>
  <c r="M90" i="18"/>
  <c r="L90" i="18"/>
  <c r="K90" i="18"/>
  <c r="J90" i="18"/>
  <c r="I90" i="18"/>
  <c r="O86" i="18"/>
  <c r="N86" i="18"/>
  <c r="M86" i="18"/>
  <c r="L86" i="18"/>
  <c r="K86" i="18"/>
  <c r="J86" i="18"/>
  <c r="I86" i="18"/>
  <c r="M74" i="18"/>
  <c r="L74" i="18"/>
  <c r="K74" i="18"/>
  <c r="O71" i="18"/>
  <c r="N71" i="18"/>
  <c r="M71" i="18"/>
  <c r="L71" i="18"/>
  <c r="K71" i="18"/>
  <c r="J71" i="18"/>
  <c r="I71" i="18"/>
  <c r="O66" i="18"/>
  <c r="N66" i="18"/>
  <c r="M66" i="18"/>
  <c r="L66" i="18"/>
  <c r="K66" i="18"/>
  <c r="J66" i="18"/>
  <c r="I66" i="18"/>
  <c r="O50" i="18"/>
  <c r="N50" i="18"/>
  <c r="M50" i="18"/>
  <c r="L50" i="18"/>
  <c r="K50" i="18"/>
  <c r="J50" i="18"/>
  <c r="I50" i="18"/>
  <c r="O44" i="18"/>
  <c r="N44" i="18"/>
  <c r="M44" i="18"/>
  <c r="L44" i="18"/>
  <c r="K44" i="18"/>
  <c r="J44" i="18"/>
  <c r="I44" i="18"/>
  <c r="O41" i="18"/>
  <c r="N41" i="18"/>
  <c r="M41" i="18"/>
  <c r="L41" i="18"/>
  <c r="K41" i="18"/>
  <c r="J41" i="18"/>
  <c r="I41" i="18"/>
  <c r="P36" i="18"/>
  <c r="O36" i="18"/>
  <c r="O103" i="18" s="1"/>
  <c r="O105" i="18" s="1"/>
  <c r="N36" i="18"/>
  <c r="N103" i="18" s="1"/>
  <c r="N105" i="18" s="1"/>
  <c r="M36" i="18"/>
  <c r="M103" i="18" s="1"/>
  <c r="M105" i="18" s="1"/>
  <c r="L36" i="18"/>
  <c r="L103" i="18" s="1"/>
  <c r="K36" i="18"/>
  <c r="K103" i="18" s="1"/>
  <c r="J36" i="18"/>
  <c r="J103" i="18" s="1"/>
  <c r="I36" i="18"/>
  <c r="I103" i="18" s="1"/>
</calcChain>
</file>

<file path=xl/sharedStrings.xml><?xml version="1.0" encoding="utf-8"?>
<sst xmlns="http://schemas.openxmlformats.org/spreadsheetml/2006/main" count="394" uniqueCount="141">
  <si>
    <t xml:space="preserve">Приложение № 1 
к Порядку ведения реестра расходных обязательств Дзержинского муниципального образования 
</t>
  </si>
  <si>
    <t>Рз</t>
  </si>
  <si>
    <t>Прз</t>
  </si>
  <si>
    <t>ЦС</t>
  </si>
  <si>
    <t>Вид</t>
  </si>
  <si>
    <t>Наименование расходного обязательства</t>
  </si>
  <si>
    <t>Объем ассигнований на исполнение расходного обязательства, тыс. руб.</t>
  </si>
  <si>
    <t>Реквизиты нормативно правового акта, договора, соглашения</t>
  </si>
  <si>
    <t>Раздел, глава, статья, пункт, подпункт нормативно правового акта, договора соглашения</t>
  </si>
  <si>
    <t>Плановый период</t>
  </si>
  <si>
    <t xml:space="preserve">Срок реализации расходного обязательства  (с_____
по ________ / ежегодно)
</t>
  </si>
  <si>
    <t xml:space="preserve">План </t>
  </si>
  <si>
    <t>01</t>
  </si>
  <si>
    <t>02</t>
  </si>
  <si>
    <t>04</t>
  </si>
  <si>
    <t>07</t>
  </si>
  <si>
    <t>11</t>
  </si>
  <si>
    <t xml:space="preserve"> -</t>
  </si>
  <si>
    <t>03</t>
  </si>
  <si>
    <t>10</t>
  </si>
  <si>
    <t>09</t>
  </si>
  <si>
    <t>12</t>
  </si>
  <si>
    <t>05</t>
  </si>
  <si>
    <t>08</t>
  </si>
  <si>
    <t>13</t>
  </si>
  <si>
    <t>Итого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</si>
  <si>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</si>
  <si>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Создание условий для организации досуга и обеспечения жителей сельского поселения услугами организаций культуры</t>
  </si>
  <si>
    <t>Участие в предупреждении и ликвидации последствий чрезвычайных ситуаций в границах сельского поселения</t>
  </si>
  <si>
    <t>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и местных бюджетов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</si>
  <si>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поселения: предоставление доплаты за выслугу лет к трудовой пенсии муниципальным служащим за счет средств местного бюджета</t>
  </si>
  <si>
    <t xml:space="preserve">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Федерации:  на осуществление внешнего муниципального контроля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</si>
  <si>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</si>
  <si>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</si>
  <si>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</si>
  <si>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Закон Иркутской области от 04.04.2014г. № 37-оз "О наделении ОМСУ областным государственным полномочием по определению перечня должностных лиц ОМСУ, уполномоченных составлять протоколы об административных правонарушениях"</t>
  </si>
  <si>
    <t>Начальник ФЭО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</si>
  <si>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</si>
  <si>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Постановление Правительства Иркутской области от 27.11.2014 г. № 599-пп «Об установлении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Иркутской области»</t>
  </si>
  <si>
    <t>Код бюджетной классификации</t>
  </si>
  <si>
    <t>Федеральный закон от 24.07.2009 N 212-ФЗ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</t>
  </si>
  <si>
    <t xml:space="preserve">Факт       </t>
  </si>
  <si>
    <t>Организация в границах сельского поселения электро- и газоснабжения поселений в пределах полномочий, установленных законодательством Российской Федерации</t>
  </si>
  <si>
    <t xml:space="preserve">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</si>
  <si>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</si>
  <si>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</si>
  <si>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91400S2370</t>
  </si>
  <si>
    <t>00</t>
  </si>
  <si>
    <t>14</t>
  </si>
  <si>
    <t>91400S2870</t>
  </si>
  <si>
    <t>Муниципальная программа "Обращение с твердыми коммунальными отходами"</t>
  </si>
  <si>
    <t>21300S2971</t>
  </si>
  <si>
    <t>Условно-утвержденные расходы</t>
  </si>
  <si>
    <t>Всего</t>
  </si>
  <si>
    <t xml:space="preserve"> - </t>
  </si>
  <si>
    <t>Федерального закона от 06 октября 2003г.  № 131-ФЗ «Об общих принципах организации местного самоуправления в Российской Федерации»</t>
  </si>
  <si>
    <t xml:space="preserve"> ст. 14, ст.36</t>
  </si>
  <si>
    <t>ст. 14,              ст. 57</t>
  </si>
  <si>
    <t xml:space="preserve"> ст. 14,              ст. 37</t>
  </si>
  <si>
    <t xml:space="preserve"> ст. 14, ст. 19,   ст. 34</t>
  </si>
  <si>
    <t>Подпрограмма "Отходы производства и потребления в Иркутской области на 2019-2024 годы"</t>
  </si>
  <si>
    <t>Закон Иркутской области 88-ОЗ от 15.10.2007 "Об отдельных вопросах муниципальной службы Иркутской области"</t>
  </si>
  <si>
    <t>Федеральный закон "Бюджетный Кодекс Российской Федерации" от 31.07.1998 № 145</t>
  </si>
  <si>
    <t xml:space="preserve"> ст. 14,      ст. 23</t>
  </si>
  <si>
    <t>Закон Иркутской области №116-ОЗ от 11.11.2011 "О муниципальных выборах в Иркутской области"</t>
  </si>
  <si>
    <t>ст. 83</t>
  </si>
  <si>
    <t xml:space="preserve"> ст. 14 ,                 ст. 14.1,             ст. 19,                   ст. 34</t>
  </si>
  <si>
    <t xml:space="preserve"> ст. 14,                 ст. 19,                    ст. 34</t>
  </si>
  <si>
    <t>Положение по оплате труда муниципальных служащих, технического и вспомогательного персонала</t>
  </si>
  <si>
    <t>06</t>
  </si>
  <si>
    <t>ст.14</t>
  </si>
  <si>
    <t>Осуществление первичного воинского учета на территорях, где отсутствуют военные комиссариаты</t>
  </si>
  <si>
    <t>Федеральный закон "О воинской обязанности и военной службе" от 28.03.1998 N 53-ФЗ (последняя редакция)</t>
  </si>
  <si>
    <t>Федеральный закон "О воинской обязанности и военной службе" от 28.03.1998 N 53-ФЗ (последняя редакция)Положение об оплате труда работников технического и вспомогательного персонала</t>
  </si>
  <si>
    <t>Муниципальная долгосрочная целевая программа "Развитие автомобильных дорог общего пользования местного значения Усть-Балейского муниципального образования - сельского поселения на 2019-2023 годы"</t>
  </si>
  <si>
    <t xml:space="preserve"> ст. 14 п.4</t>
  </si>
  <si>
    <t xml:space="preserve"> ст. 14 п.5</t>
  </si>
  <si>
    <t xml:space="preserve"> ст. 14 п.19</t>
  </si>
  <si>
    <t xml:space="preserve"> ст. 14 п.18</t>
  </si>
  <si>
    <t xml:space="preserve"> ст. 14 п.12</t>
  </si>
  <si>
    <t xml:space="preserve">Положение об оплате труда работников МУК "ЦКС" </t>
  </si>
  <si>
    <t>Положение "Порядок использование бюджетных ассигнований резервного фонда администрации Усть-Балеского муниципального образования "</t>
  </si>
  <si>
    <t xml:space="preserve">Программа Иркутской области "Экономическое развитие и инновационная экономика" на 2019-2024 годы, подпрограмма "Государственная политика в сфере экономического развития Иркутской области" на 2019 - 2024 годы </t>
  </si>
  <si>
    <t xml:space="preserve">"Положение о порядке назначения, перерасчета размера, индексации и выплаты пенсии за выслугу лет гражданам, замещающим должности муниципальной службы в администрации  Усть-Балейского МО" утвержденное решение Думы от 21.03.2008 №5-20-4/дсп </t>
  </si>
  <si>
    <t xml:space="preserve"> ст. 17</t>
  </si>
  <si>
    <t xml:space="preserve">  ст. 19</t>
  </si>
  <si>
    <t xml:space="preserve">  ст. 14 п.8</t>
  </si>
  <si>
    <t xml:space="preserve"> ст. 14</t>
  </si>
  <si>
    <t>Усть-Балейское МО</t>
  </si>
  <si>
    <t>ГлаваУсть-Балейского муниципального образования</t>
  </si>
  <si>
    <t>В.В. Тирских</t>
  </si>
  <si>
    <t>Н.С. Пахалуева</t>
  </si>
  <si>
    <t xml:space="preserve"> ст. 14 п.1</t>
  </si>
  <si>
    <t xml:space="preserve"> ст. 14 п.23</t>
  </si>
  <si>
    <t xml:space="preserve"> ст. 14 п.20</t>
  </si>
  <si>
    <t xml:space="preserve"> ст. 14 п.7 пп. 1</t>
  </si>
  <si>
    <t xml:space="preserve"> утверждение правил благоустройства территории сельского поселения, осуществление контроля за их соблюдением</t>
  </si>
  <si>
    <t>РЕЕСТР РАСХОДНЫХ ОБЯЗАТЕЛЬСТВ УСТЬ-БАЛЕЙСКОГО МУНИЦИПАЛЬНОГО ОБРАЗОВАНИЯ</t>
  </si>
  <si>
    <t>Соглашение №18-Са от 07.10.2019 "О передаче осуществления части полномочий по решению вопросов местного значения"  (градостроение)</t>
  </si>
  <si>
    <t>Соглашение  №21-Сд от 14.11.2019 "О передаче осуществления части полномочий по решению вопросов местного значения " (дороги)</t>
  </si>
  <si>
    <t>Соглашение №56-Сг от 09.12.2019 "О передаче осуществления части полномочий по решению вопросов местного значения" (ГО иЧС)</t>
  </si>
  <si>
    <t>Соглашение №15 от 13.11.2017"О передаче полномочий по осуществлению внешнего муниципального финансового контроля" от                                                        Думы УБМО, КСП Иркутского района</t>
  </si>
  <si>
    <t>Соглашение №13-Сэ от 30.09.2019"О передаче осуществления части полномочий по решению вопросов местного значения"  (ПСЭР)</t>
  </si>
  <si>
    <t>Соглашение №36-Ст от02.12.2019"О передаче осуществления части полномочий по решению вопросов местного значения" (терроризи и экстрем)</t>
  </si>
  <si>
    <t>Обеспечение первичных мер пожарной безопасности в граниицах населенных пунктов сельского поселения</t>
  </si>
  <si>
    <t xml:space="preserve"> ст. 14 п.9</t>
  </si>
  <si>
    <t>22100S2984</t>
  </si>
  <si>
    <t>22100S2970</t>
  </si>
  <si>
    <t>Государстевнная программа Иркутской области "Развитие и управление имущественным комплексом и земельнми ресурсами Иркутской области" на 2018-2022 годы (внесение изменений в ген. план поселения)</t>
  </si>
  <si>
    <t>Государстевнная программа Иркутской области "Развитие и управление имущественным комплексом и земельнми ресурсами Иркутской области" на 2018-2022 годы (актуализация документов градостроительного зонирования)</t>
  </si>
  <si>
    <t>2220099000</t>
  </si>
  <si>
    <t>Программа Иркутской области " Охрана окружающей среды" на 2019-2024 годы, подпрограмма "Отходы производства и потребелния в Иркутской области" на 2019-2024 годы</t>
  </si>
  <si>
    <t>Грантовая поддержка местных инициатив граждан, проживающих в сельской местности за счет средств местного бюджета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</si>
  <si>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</si>
  <si>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 xml:space="preserve">  ст. 14</t>
  </si>
  <si>
    <t>Орган местного самоуправления Усть-Балейского муниципального образования</t>
  </si>
  <si>
    <t xml:space="preserve">                                                                 Усть-Балейское МО</t>
  </si>
  <si>
    <t xml:space="preserve">Федерального закона от 06 октября 2003г.  № 131-ФЗ «Об общих принципах организации местного самоуправления в Российской Федерации» Положение об оплате труда работников МКУ "ХЭС" </t>
  </si>
  <si>
    <t xml:space="preserve"> Обеспечение деятельности в сфере установленных функций бюджетных, автономных и казенных учреждений</t>
  </si>
  <si>
    <t>20500S2100</t>
  </si>
  <si>
    <t xml:space="preserve">Обеспечение пожарной безопасности </t>
  </si>
  <si>
    <t>Реализация программы Иркутской области «Развитие культуры» на 2019-2024 годы</t>
  </si>
  <si>
    <t>Положение о гарантиях деятельности главы</t>
  </si>
  <si>
    <t>Решение Думы от 23.12.2021 №54-202-3/дсп</t>
  </si>
  <si>
    <t>Отчетный год                     2020</t>
  </si>
  <si>
    <t>Текущий год                          2021</t>
  </si>
  <si>
    <t xml:space="preserve">Очередной 2022 год                   </t>
  </si>
  <si>
    <t>Второй год 2023</t>
  </si>
  <si>
    <t>Третий год 2024</t>
  </si>
  <si>
    <t>Факт                      на               01.12.2021</t>
  </si>
  <si>
    <t>2023-2024</t>
  </si>
  <si>
    <t>2022-2024</t>
  </si>
  <si>
    <t xml:space="preserve"> Основание: Решение Думы от ________________ №_____</t>
  </si>
  <si>
    <t>Отчетный год                     20___г.</t>
  </si>
  <si>
    <t>Текущий год                          20___г.</t>
  </si>
  <si>
    <t xml:space="preserve">Очередной 20___ год                   </t>
  </si>
  <si>
    <t>Факт                      на               01.01.20___</t>
  </si>
  <si>
    <t>Второй год 20___</t>
  </si>
  <si>
    <t>Третий год 20___</t>
  </si>
  <si>
    <t>ФИО</t>
  </si>
  <si>
    <t xml:space="preserve">Приложение №1
к Порядку ведения реестра расходных обязательств Усть-Балейского муниципального образования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</si>
</sst>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 Cyr"/>
    </font>
    <font>
      <sz val="11"/>
      <color rgb="FF000000"/>
      <name val="Calibri"/>
      <family val="2"/>
      <charset val="204"/>
      <scheme val="minor"/>
    </font>
    <font>
      <b/>
      <sz val="9"/>
      <color rgb="FF000000"/>
      <name val="Times New Roman Cyr"/>
    </font>
    <font>
      <sz val="8"/>
      <color rgb="FF000000"/>
      <name val="Times New Roman Cyr"/>
    </font>
    <font>
      <sz val="9"/>
      <color rgb="FF000000"/>
      <name val="Times New Roman Cyr"/>
    </font>
    <font>
      <sz val="11"/>
      <color rgb="FF000000"/>
      <name val="Times New Roman Cyr"/>
    </font>
    <font>
      <sz val="10"/>
      <color rgb="FF000000"/>
      <name val="Times New Roman Cyr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5">
    <xf numFmtId="0" fontId="0" fillId="0" borderId="0"/>
    <xf numFmtId="0" fontId="9" fillId="0" borderId="0"/>
    <xf numFmtId="0" fontId="10" fillId="0" borderId="0">
      <alignment vertical="top"/>
    </xf>
    <xf numFmtId="49" fontId="10" fillId="0" borderId="0"/>
    <xf numFmtId="0" fontId="10" fillId="0" borderId="0"/>
    <xf numFmtId="0" fontId="10" fillId="0" borderId="0">
      <alignment horizontal="left" vertical="top" wrapText="1"/>
    </xf>
    <xf numFmtId="0" fontId="10" fillId="0" borderId="0">
      <alignment wrapText="1"/>
    </xf>
    <xf numFmtId="0" fontId="10" fillId="0" borderId="0">
      <alignment horizontal="right" wrapText="1"/>
    </xf>
    <xf numFmtId="0" fontId="11" fillId="0" borderId="0">
      <alignment horizontal="center" vertical="top"/>
    </xf>
    <xf numFmtId="49" fontId="11" fillId="4" borderId="0">
      <alignment horizontal="center"/>
    </xf>
    <xf numFmtId="0" fontId="11" fillId="0" borderId="0">
      <alignment horizontal="center"/>
    </xf>
    <xf numFmtId="49" fontId="11" fillId="0" borderId="0">
      <alignment horizontal="center"/>
    </xf>
    <xf numFmtId="0" fontId="11" fillId="0" borderId="0">
      <alignment horizontal="center" wrapText="1"/>
    </xf>
    <xf numFmtId="0" fontId="11" fillId="0" borderId="0">
      <alignment wrapText="1"/>
    </xf>
    <xf numFmtId="0" fontId="11" fillId="0" borderId="0">
      <alignment horizontal="left" wrapText="1"/>
    </xf>
    <xf numFmtId="0" fontId="11" fillId="0" borderId="0"/>
    <xf numFmtId="0" fontId="12" fillId="0" borderId="0">
      <alignment horizontal="center" vertical="center"/>
    </xf>
    <xf numFmtId="0" fontId="11" fillId="0" borderId="0">
      <alignment vertical="center"/>
    </xf>
    <xf numFmtId="0" fontId="11" fillId="0" borderId="0">
      <alignment horizontal="center" vertical="center"/>
    </xf>
    <xf numFmtId="0" fontId="11" fillId="0" borderId="0">
      <alignment vertical="top"/>
    </xf>
    <xf numFmtId="0" fontId="11" fillId="4" borderId="0"/>
    <xf numFmtId="0" fontId="11" fillId="0" borderId="0">
      <alignment horizontal="centerContinuous"/>
    </xf>
    <xf numFmtId="0" fontId="11" fillId="0" borderId="0">
      <alignment horizontal="left"/>
    </xf>
    <xf numFmtId="49" fontId="11" fillId="0" borderId="0"/>
    <xf numFmtId="49" fontId="11" fillId="4" borderId="0"/>
    <xf numFmtId="49" fontId="11" fillId="4" borderId="9">
      <alignment wrapText="1"/>
    </xf>
    <xf numFmtId="0" fontId="11" fillId="0" borderId="0">
      <alignment horizontal="left" vertical="top"/>
    </xf>
    <xf numFmtId="49" fontId="10" fillId="4" borderId="0"/>
    <xf numFmtId="0" fontId="11" fillId="0" borderId="10">
      <alignment vertical="top"/>
    </xf>
    <xf numFmtId="49" fontId="11" fillId="4" borderId="11">
      <alignment horizontal="center" vertical="center" wrapText="1"/>
    </xf>
    <xf numFmtId="49" fontId="11" fillId="0" borderId="11">
      <alignment horizontal="center" vertical="center" wrapText="1"/>
    </xf>
    <xf numFmtId="49" fontId="11" fillId="0" borderId="12">
      <alignment horizontal="center" vertical="center" wrapText="1"/>
    </xf>
    <xf numFmtId="0" fontId="11" fillId="0" borderId="13">
      <alignment vertical="top"/>
    </xf>
    <xf numFmtId="0" fontId="11" fillId="0" borderId="13">
      <alignment horizontal="center" vertical="top" wrapText="1"/>
    </xf>
    <xf numFmtId="49" fontId="11" fillId="0" borderId="11">
      <alignment horizontal="center" vertical="center"/>
    </xf>
    <xf numFmtId="0" fontId="11" fillId="0" borderId="13">
      <alignment vertical="top" wrapText="1"/>
    </xf>
    <xf numFmtId="49" fontId="11" fillId="0" borderId="10">
      <alignment horizontal="center" vertical="center" wrapText="1"/>
    </xf>
    <xf numFmtId="49" fontId="11" fillId="4" borderId="11">
      <alignment horizontal="center" vertical="center"/>
    </xf>
    <xf numFmtId="0" fontId="11" fillId="0" borderId="11">
      <alignment horizontal="center" vertical="center"/>
    </xf>
    <xf numFmtId="0" fontId="11" fillId="0" borderId="14">
      <alignment horizontal="left" wrapText="1"/>
    </xf>
    <xf numFmtId="49" fontId="11" fillId="4" borderId="14">
      <alignment horizontal="center"/>
    </xf>
    <xf numFmtId="0" fontId="11" fillId="0" borderId="14">
      <alignment horizontal="center"/>
    </xf>
    <xf numFmtId="49" fontId="11" fillId="0" borderId="14">
      <alignment horizontal="center"/>
    </xf>
    <xf numFmtId="0" fontId="10" fillId="0" borderId="14"/>
    <xf numFmtId="0" fontId="11" fillId="0" borderId="9">
      <alignment horizontal="center"/>
    </xf>
    <xf numFmtId="49" fontId="11" fillId="4" borderId="9">
      <alignment horizontal="center"/>
    </xf>
    <xf numFmtId="49" fontId="11" fillId="0" borderId="9">
      <alignment horizontal="center"/>
    </xf>
    <xf numFmtId="0" fontId="13" fillId="0" borderId="0">
      <alignment horizontal="center" wrapText="1"/>
    </xf>
    <xf numFmtId="0" fontId="14" fillId="0" borderId="0"/>
    <xf numFmtId="0" fontId="15" fillId="0" borderId="0">
      <alignment horizontal="center"/>
    </xf>
    <xf numFmtId="0" fontId="15" fillId="0" borderId="0"/>
    <xf numFmtId="0" fontId="16" fillId="0" borderId="0"/>
    <xf numFmtId="0" fontId="17" fillId="0" borderId="0"/>
    <xf numFmtId="0" fontId="18" fillId="0" borderId="9">
      <alignment horizontal="center" vertical="center"/>
    </xf>
    <xf numFmtId="0" fontId="18" fillId="0" borderId="9"/>
    <xf numFmtId="0" fontId="18" fillId="0" borderId="0"/>
    <xf numFmtId="0" fontId="11" fillId="0" borderId="11">
      <alignment horizontal="center" vertical="center" wrapText="1"/>
    </xf>
    <xf numFmtId="49" fontId="19" fillId="0" borderId="11">
      <alignment horizontal="center" vertical="center" wrapText="1"/>
    </xf>
    <xf numFmtId="49" fontId="19" fillId="0" borderId="15">
      <alignment horizontal="center" vertical="center" wrapText="1"/>
    </xf>
    <xf numFmtId="49" fontId="19" fillId="0" borderId="11">
      <alignment horizontal="center" vertical="center"/>
    </xf>
    <xf numFmtId="49" fontId="20" fillId="4" borderId="11">
      <alignment horizontal="center" vertical="center"/>
    </xf>
    <xf numFmtId="49" fontId="20" fillId="4" borderId="16">
      <alignment horizontal="center" vertical="center"/>
    </xf>
    <xf numFmtId="0" fontId="20" fillId="0" borderId="16">
      <alignment horizontal="center" vertical="center"/>
    </xf>
    <xf numFmtId="0" fontId="20" fillId="0" borderId="17">
      <alignment horizontal="center" vertical="center"/>
    </xf>
    <xf numFmtId="0" fontId="20" fillId="0" borderId="11">
      <alignment horizontal="left" vertical="top" wrapText="1"/>
    </xf>
    <xf numFmtId="49" fontId="20" fillId="4" borderId="15">
      <alignment horizontal="center" vertical="center" wrapText="1"/>
    </xf>
    <xf numFmtId="0" fontId="20" fillId="4" borderId="11">
      <alignment horizontal="center" vertical="top"/>
    </xf>
    <xf numFmtId="165" fontId="11" fillId="0" borderId="11">
      <alignment vertical="top"/>
    </xf>
    <xf numFmtId="4" fontId="11" fillId="0" borderId="11">
      <alignment vertical="top" wrapText="1"/>
    </xf>
    <xf numFmtId="0" fontId="20" fillId="0" borderId="10">
      <alignment horizontal="left" vertical="top" wrapText="1"/>
    </xf>
    <xf numFmtId="49" fontId="20" fillId="4" borderId="10">
      <alignment horizontal="center" vertical="center" wrapText="1"/>
    </xf>
    <xf numFmtId="0" fontId="11" fillId="0" borderId="10">
      <alignment vertical="top" wrapText="1"/>
    </xf>
    <xf numFmtId="49" fontId="20" fillId="0" borderId="10">
      <alignment horizontal="center" vertical="top" wrapText="1"/>
    </xf>
    <xf numFmtId="49" fontId="11" fillId="0" borderId="10">
      <alignment horizontal="center" vertical="top" wrapText="1"/>
    </xf>
    <xf numFmtId="165" fontId="11" fillId="0" borderId="10">
      <alignment vertical="top"/>
    </xf>
    <xf numFmtId="4" fontId="11" fillId="0" borderId="10">
      <alignment vertical="top" wrapText="1"/>
    </xf>
    <xf numFmtId="0" fontId="20" fillId="0" borderId="0">
      <alignment horizontal="left" wrapText="1"/>
    </xf>
    <xf numFmtId="49" fontId="20" fillId="4" borderId="18">
      <alignment horizontal="center"/>
    </xf>
    <xf numFmtId="0" fontId="20" fillId="0" borderId="18">
      <alignment horizontal="center"/>
    </xf>
    <xf numFmtId="49" fontId="20" fillId="0" borderId="18">
      <alignment horizontal="center"/>
    </xf>
    <xf numFmtId="0" fontId="20" fillId="0" borderId="0">
      <alignment horizontal="left"/>
    </xf>
    <xf numFmtId="49" fontId="20" fillId="4" borderId="0">
      <alignment horizontal="center"/>
    </xf>
    <xf numFmtId="0" fontId="20" fillId="0" borderId="9">
      <alignment horizontal="center"/>
    </xf>
    <xf numFmtId="0" fontId="20" fillId="0" borderId="0">
      <alignment horizontal="center"/>
    </xf>
    <xf numFmtId="49" fontId="20" fillId="0" borderId="0">
      <alignment horizontal="center"/>
    </xf>
    <xf numFmtId="0" fontId="20" fillId="0" borderId="14">
      <alignment horizontal="center"/>
    </xf>
    <xf numFmtId="49" fontId="20" fillId="4" borderId="9">
      <alignment horizontal="center"/>
    </xf>
    <xf numFmtId="49" fontId="20" fillId="0" borderId="9">
      <alignment horizontal="center"/>
    </xf>
    <xf numFmtId="0" fontId="21" fillId="0" borderId="0"/>
    <xf numFmtId="49" fontId="20" fillId="0" borderId="14">
      <alignment horizontal="center"/>
    </xf>
    <xf numFmtId="0" fontId="20" fillId="0" borderId="0">
      <alignment horizontal="center" vertical="top"/>
    </xf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22" fillId="5" borderId="0"/>
    <xf numFmtId="0" fontId="11" fillId="0" borderId="11">
      <alignment horizontal="left" vertical="top" wrapText="1"/>
    </xf>
    <xf numFmtId="0" fontId="11" fillId="0" borderId="13">
      <alignment horizontal="left" vertical="top" wrapText="1"/>
    </xf>
    <xf numFmtId="0" fontId="11" fillId="0" borderId="10">
      <alignment horizontal="left" vertical="top" wrapText="1"/>
    </xf>
    <xf numFmtId="0" fontId="14" fillId="0" borderId="0"/>
    <xf numFmtId="49" fontId="11" fillId="0" borderId="13">
      <alignment horizontal="center" vertical="center"/>
    </xf>
    <xf numFmtId="49" fontId="11" fillId="0" borderId="10">
      <alignment horizontal="center" vertical="center"/>
    </xf>
    <xf numFmtId="0" fontId="22" fillId="0" borderId="0"/>
    <xf numFmtId="0" fontId="11" fillId="0" borderId="19">
      <alignment horizontal="center" vertical="top"/>
    </xf>
    <xf numFmtId="0" fontId="10" fillId="0" borderId="13">
      <alignment vertical="top"/>
    </xf>
    <xf numFmtId="0" fontId="10" fillId="0" borderId="10">
      <alignment vertical="top"/>
    </xf>
    <xf numFmtId="49" fontId="11" fillId="0" borderId="13">
      <alignment horizontal="center" vertical="top"/>
    </xf>
    <xf numFmtId="49" fontId="11" fillId="0" borderId="10">
      <alignment horizontal="center" vertical="top"/>
    </xf>
    <xf numFmtId="49" fontId="11" fillId="4" borderId="9"/>
    <xf numFmtId="165" fontId="10" fillId="0" borderId="11">
      <alignment vertical="top"/>
    </xf>
    <xf numFmtId="165" fontId="10" fillId="0" borderId="13">
      <alignment vertical="top"/>
    </xf>
    <xf numFmtId="165" fontId="10" fillId="0" borderId="10">
      <alignment vertical="top"/>
    </xf>
    <xf numFmtId="0" fontId="10" fillId="0" borderId="11">
      <alignment vertical="top"/>
    </xf>
    <xf numFmtId="0" fontId="23" fillId="0" borderId="0"/>
    <xf numFmtId="49" fontId="20" fillId="4" borderId="15">
      <alignment horizontal="center" vertical="center"/>
    </xf>
    <xf numFmtId="49" fontId="11" fillId="4" borderId="13">
      <alignment horizontal="center" vertical="center"/>
    </xf>
    <xf numFmtId="49" fontId="20" fillId="4" borderId="10">
      <alignment horizontal="center" vertical="center"/>
    </xf>
    <xf numFmtId="49" fontId="20" fillId="0" borderId="10">
      <alignment horizontal="center" vertical="top"/>
    </xf>
    <xf numFmtId="4" fontId="11" fillId="0" borderId="11">
      <alignment vertical="top"/>
    </xf>
    <xf numFmtId="4" fontId="11" fillId="0" borderId="10">
      <alignment vertical="top"/>
    </xf>
    <xf numFmtId="0" fontId="10" fillId="0" borderId="11">
      <alignment vertical="top" wrapText="1"/>
    </xf>
    <xf numFmtId="0" fontId="10" fillId="0" borderId="13">
      <alignment vertical="top" wrapText="1"/>
    </xf>
    <xf numFmtId="49" fontId="11" fillId="0" borderId="13">
      <alignment horizontal="center" vertical="top" wrapText="1"/>
    </xf>
    <xf numFmtId="0" fontId="10" fillId="0" borderId="10">
      <alignment vertical="top" wrapText="1"/>
    </xf>
  </cellStyleXfs>
  <cellXfs count="271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wrapText="1"/>
    </xf>
    <xf numFmtId="0" fontId="1" fillId="0" borderId="0" xfId="0" applyFont="1" applyBorder="1"/>
    <xf numFmtId="164" fontId="3" fillId="0" borderId="0" xfId="0" applyNumberFormat="1" applyFont="1" applyBorder="1"/>
    <xf numFmtId="165" fontId="0" fillId="0" borderId="0" xfId="0" applyNumberFormat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5" fontId="7" fillId="2" borderId="1" xfId="0" applyNumberFormat="1" applyFont="1" applyFill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24" fillId="0" borderId="0" xfId="0" applyFont="1"/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49" fontId="7" fillId="2" borderId="8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/>
    </xf>
    <xf numFmtId="165" fontId="7" fillId="6" borderId="1" xfId="0" applyNumberFormat="1" applyFont="1" applyFill="1" applyBorder="1"/>
    <xf numFmtId="49" fontId="7" fillId="2" borderId="6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20" fillId="0" borderId="0" xfId="72" applyNumberFormat="1" applyBorder="1" applyProtection="1">
      <alignment horizontal="center" vertical="top" wrapText="1"/>
    </xf>
    <xf numFmtId="14" fontId="0" fillId="0" borderId="0" xfId="0" applyNumberFormat="1"/>
    <xf numFmtId="0" fontId="3" fillId="0" borderId="0" xfId="0" applyFont="1"/>
    <xf numFmtId="0" fontId="7" fillId="2" borderId="4" xfId="0" applyFont="1" applyFill="1" applyBorder="1"/>
    <xf numFmtId="165" fontId="7" fillId="2" borderId="2" xfId="0" applyNumberFormat="1" applyFont="1" applyFill="1" applyBorder="1"/>
    <xf numFmtId="0" fontId="7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wrapText="1"/>
    </xf>
    <xf numFmtId="165" fontId="5" fillId="3" borderId="3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0" fillId="3" borderId="0" xfId="0" applyFont="1" applyFill="1" applyBorder="1"/>
    <xf numFmtId="0" fontId="0" fillId="3" borderId="0" xfId="0" applyFont="1" applyFill="1"/>
    <xf numFmtId="0" fontId="7" fillId="2" borderId="4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1" fillId="3" borderId="0" xfId="0" applyFont="1" applyFill="1"/>
    <xf numFmtId="164" fontId="5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/>
    <xf numFmtId="0" fontId="0" fillId="3" borderId="0" xfId="0" applyFill="1"/>
    <xf numFmtId="164" fontId="5" fillId="0" borderId="3" xfId="0" applyNumberFormat="1" applyFont="1" applyBorder="1" applyAlignment="1">
      <alignment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165" fontId="5" fillId="3" borderId="2" xfId="0" applyNumberFormat="1" applyFont="1" applyFill="1" applyBorder="1"/>
    <xf numFmtId="0" fontId="5" fillId="3" borderId="4" xfId="0" applyFont="1" applyFill="1" applyBorder="1" applyAlignment="1"/>
    <xf numFmtId="49" fontId="5" fillId="0" borderId="2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right" vertical="center"/>
    </xf>
    <xf numFmtId="165" fontId="5" fillId="3" borderId="3" xfId="0" applyNumberFormat="1" applyFont="1" applyFill="1" applyBorder="1" applyAlignment="1">
      <alignment horizontal="right" vertical="center"/>
    </xf>
    <xf numFmtId="165" fontId="5" fillId="3" borderId="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4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right" vertical="center" wrapText="1"/>
    </xf>
    <xf numFmtId="49" fontId="5" fillId="3" borderId="2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9" fontId="5" fillId="0" borderId="8" xfId="0" applyNumberFormat="1" applyFont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/>
    <xf numFmtId="0" fontId="1" fillId="0" borderId="24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49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5" fontId="5" fillId="3" borderId="2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right" vertical="center"/>
    </xf>
    <xf numFmtId="165" fontId="5" fillId="3" borderId="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5" fontId="5" fillId="3" borderId="2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/>
    <xf numFmtId="0" fontId="5" fillId="0" borderId="0" xfId="0" applyFont="1" applyBorder="1" applyAlignment="1">
      <alignment wrapText="1"/>
    </xf>
    <xf numFmtId="0" fontId="0" fillId="0" borderId="0" xfId="0" applyBorder="1" applyAlignment="1"/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 vertical="center"/>
    </xf>
    <xf numFmtId="49" fontId="5" fillId="3" borderId="20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165" fontId="5" fillId="3" borderId="3" xfId="0" applyNumberFormat="1" applyFont="1" applyFill="1" applyBorder="1" applyAlignment="1">
      <alignment horizontal="right" vertical="center" wrapText="1"/>
    </xf>
    <xf numFmtId="165" fontId="5" fillId="3" borderId="4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3" borderId="2" xfId="0" applyFont="1" applyFill="1" applyBorder="1" applyAlignment="1">
      <alignment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5" fontId="7" fillId="2" borderId="2" xfId="0" applyNumberFormat="1" applyFont="1" applyFill="1" applyBorder="1" applyAlignment="1">
      <alignment vertical="center"/>
    </xf>
    <xf numFmtId="165" fontId="7" fillId="2" borderId="3" xfId="0" applyNumberFormat="1" applyFont="1" applyFill="1" applyBorder="1" applyAlignment="1">
      <alignment vertical="center"/>
    </xf>
    <xf numFmtId="165" fontId="7" fillId="2" borderId="4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165" fontId="5" fillId="2" borderId="3" xfId="0" applyNumberFormat="1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165" fontId="7" fillId="3" borderId="2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0" fillId="3" borderId="1" xfId="0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7" fillId="0" borderId="7" xfId="0" applyFont="1" applyBorder="1" applyAlignment="1">
      <alignment wrapText="1"/>
    </xf>
    <xf numFmtId="0" fontId="5" fillId="0" borderId="6" xfId="0" applyFont="1" applyBorder="1" applyAlignment="1"/>
    <xf numFmtId="165" fontId="7" fillId="3" borderId="2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</cellXfs>
  <cellStyles count="125">
    <cellStyle name="br" xfId="93"/>
    <cellStyle name="col" xfId="92"/>
    <cellStyle name="st111" xfId="25"/>
    <cellStyle name="st112" xfId="121"/>
    <cellStyle name="st113" xfId="122"/>
    <cellStyle name="st114" xfId="123"/>
    <cellStyle name="st115" xfId="124"/>
    <cellStyle name="st116" xfId="73"/>
    <cellStyle name="st117" xfId="65"/>
    <cellStyle name="st118" xfId="68"/>
    <cellStyle name="st119" xfId="70"/>
    <cellStyle name="st120" xfId="71"/>
    <cellStyle name="st121" xfId="72"/>
    <cellStyle name="st122" xfId="75"/>
    <cellStyle name="style0" xfId="94"/>
    <cellStyle name="td" xfId="95"/>
    <cellStyle name="tr" xfId="91"/>
    <cellStyle name="xl100" xfId="83"/>
    <cellStyle name="xl101" xfId="54"/>
    <cellStyle name="xl102" xfId="62"/>
    <cellStyle name="xl103" xfId="66"/>
    <cellStyle name="xl104" xfId="78"/>
    <cellStyle name="xl105" xfId="118"/>
    <cellStyle name="xl106" xfId="82"/>
    <cellStyle name="xl107" xfId="85"/>
    <cellStyle name="xl108" xfId="88"/>
    <cellStyle name="xl109" xfId="86"/>
    <cellStyle name="xl110" xfId="79"/>
    <cellStyle name="xl111" xfId="84"/>
    <cellStyle name="xl112" xfId="87"/>
    <cellStyle name="xl113" xfId="89"/>
    <cellStyle name="xl114" xfId="90"/>
    <cellStyle name="xl115" xfId="55"/>
    <cellStyle name="xl116" xfId="49"/>
    <cellStyle name="xl117" xfId="57"/>
    <cellStyle name="xl118" xfId="63"/>
    <cellStyle name="xl119" xfId="67"/>
    <cellStyle name="xl120" xfId="74"/>
    <cellStyle name="xl121" xfId="50"/>
    <cellStyle name="xl122" xfId="59"/>
    <cellStyle name="xl123" xfId="47"/>
    <cellStyle name="xl124" xfId="58"/>
    <cellStyle name="xl125" xfId="119"/>
    <cellStyle name="xl126" xfId="120"/>
    <cellStyle name="xl21" xfId="96"/>
    <cellStyle name="xl22" xfId="2"/>
    <cellStyle name="xl23" xfId="8"/>
    <cellStyle name="xl24" xfId="19"/>
    <cellStyle name="xl25" xfId="26"/>
    <cellStyle name="xl26" xfId="28"/>
    <cellStyle name="xl27" xfId="32"/>
    <cellStyle name="xl28" xfId="33"/>
    <cellStyle name="xl29" xfId="35"/>
    <cellStyle name="xl30" xfId="37"/>
    <cellStyle name="xl31" xfId="97"/>
    <cellStyle name="xl32" xfId="98"/>
    <cellStyle name="xl33" xfId="99"/>
    <cellStyle name="xl34" xfId="39"/>
    <cellStyle name="xl35" xfId="22"/>
    <cellStyle name="xl36" xfId="100"/>
    <cellStyle name="xl37" xfId="3"/>
    <cellStyle name="xl38" xfId="9"/>
    <cellStyle name="xl39" xfId="20"/>
    <cellStyle name="xl40" xfId="24"/>
    <cellStyle name="xl41" xfId="27"/>
    <cellStyle name="xl42" xfId="29"/>
    <cellStyle name="xl43" xfId="34"/>
    <cellStyle name="xl44" xfId="101"/>
    <cellStyle name="xl45" xfId="102"/>
    <cellStyle name="xl46" xfId="103"/>
    <cellStyle name="xl47" xfId="40"/>
    <cellStyle name="xl48" xfId="10"/>
    <cellStyle name="xl49" xfId="4"/>
    <cellStyle name="xl50" xfId="15"/>
    <cellStyle name="xl51" xfId="30"/>
    <cellStyle name="xl52" xfId="38"/>
    <cellStyle name="xl53" xfId="104"/>
    <cellStyle name="xl54" xfId="105"/>
    <cellStyle name="xl55" xfId="106"/>
    <cellStyle name="xl56" xfId="41"/>
    <cellStyle name="xl57" xfId="21"/>
    <cellStyle name="xl58" xfId="107"/>
    <cellStyle name="xl59" xfId="108"/>
    <cellStyle name="xl60" xfId="44"/>
    <cellStyle name="xl61" xfId="45"/>
    <cellStyle name="xl62" xfId="109"/>
    <cellStyle name="xl63" xfId="42"/>
    <cellStyle name="xl64" xfId="11"/>
    <cellStyle name="xl65" xfId="46"/>
    <cellStyle name="xl66" xfId="43"/>
    <cellStyle name="xl67" xfId="16"/>
    <cellStyle name="xl68" xfId="17"/>
    <cellStyle name="xl69" xfId="23"/>
    <cellStyle name="xl70" xfId="110"/>
    <cellStyle name="xl71" xfId="111"/>
    <cellStyle name="xl72" xfId="112"/>
    <cellStyle name="xl73" xfId="31"/>
    <cellStyle name="xl74" xfId="12"/>
    <cellStyle name="xl75" xfId="5"/>
    <cellStyle name="xl76" xfId="13"/>
    <cellStyle name="xl77" xfId="14"/>
    <cellStyle name="xl78" xfId="18"/>
    <cellStyle name="xl79" xfId="36"/>
    <cellStyle name="xl80" xfId="6"/>
    <cellStyle name="xl81" xfId="7"/>
    <cellStyle name="xl82" xfId="113"/>
    <cellStyle name="xl83" xfId="114"/>
    <cellStyle name="xl84" xfId="51"/>
    <cellStyle name="xl85" xfId="52"/>
    <cellStyle name="xl86" xfId="48"/>
    <cellStyle name="xl87" xfId="56"/>
    <cellStyle name="xl88" xfId="60"/>
    <cellStyle name="xl89" xfId="64"/>
    <cellStyle name="xl90" xfId="69"/>
    <cellStyle name="xl91" xfId="76"/>
    <cellStyle name="xl92" xfId="80"/>
    <cellStyle name="xl93" xfId="53"/>
    <cellStyle name="xl94" xfId="61"/>
    <cellStyle name="xl95" xfId="115"/>
    <cellStyle name="xl96" xfId="116"/>
    <cellStyle name="xl97" xfId="117"/>
    <cellStyle name="xl98" xfId="77"/>
    <cellStyle name="xl99" xfId="81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opLeftCell="A94" workbookViewId="0">
      <selection activeCell="G123" sqref="G123"/>
    </sheetView>
  </sheetViews>
  <sheetFormatPr defaultRowHeight="15" x14ac:dyDescent="0.25"/>
  <cols>
    <col min="1" max="1" width="12.85546875" customWidth="1"/>
    <col min="2" max="2" width="2.85546875" customWidth="1"/>
    <col min="3" max="3" width="4" customWidth="1"/>
    <col min="4" max="4" width="9.5703125" customWidth="1"/>
    <col min="5" max="5" width="4" customWidth="1"/>
    <col min="6" max="6" width="27.85546875" customWidth="1"/>
    <col min="7" max="7" width="43.7109375" customWidth="1"/>
    <col min="8" max="8" width="9.28515625" customWidth="1"/>
    <col min="9" max="9" width="7.85546875" customWidth="1"/>
    <col min="10" max="10" width="8" customWidth="1"/>
    <col min="11" max="11" width="8.140625" style="86" customWidth="1"/>
    <col min="12" max="12" width="8.5703125" style="86" customWidth="1"/>
    <col min="13" max="13" width="9.42578125" style="86" customWidth="1"/>
    <col min="14" max="14" width="8" style="86" customWidth="1"/>
    <col min="15" max="15" width="8.140625" customWidth="1"/>
    <col min="16" max="16" width="8.7109375" customWidth="1"/>
    <col min="17" max="17" width="10.7109375" customWidth="1"/>
  </cols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141" t="s">
        <v>0</v>
      </c>
      <c r="K1" s="141"/>
      <c r="L1" s="142"/>
      <c r="M1" s="142"/>
      <c r="N1" s="142"/>
      <c r="O1" s="142"/>
      <c r="P1" s="142"/>
      <c r="Q1" s="2"/>
    </row>
    <row r="2" spans="1:19" x14ac:dyDescent="0.25">
      <c r="A2" s="2"/>
      <c r="B2" s="2"/>
      <c r="C2" s="2"/>
      <c r="D2" s="143" t="s">
        <v>97</v>
      </c>
      <c r="E2" s="144"/>
      <c r="F2" s="144"/>
      <c r="G2" s="144"/>
      <c r="H2" s="144"/>
      <c r="I2" s="144"/>
      <c r="J2" s="144"/>
      <c r="K2" s="144"/>
      <c r="L2" s="144"/>
      <c r="M2" s="83"/>
      <c r="N2" s="83"/>
      <c r="O2" s="2"/>
      <c r="P2" s="3"/>
      <c r="Q2" s="2"/>
    </row>
    <row r="3" spans="1:19" x14ac:dyDescent="0.25">
      <c r="A3" s="61" t="s">
        <v>123</v>
      </c>
      <c r="B3" s="2"/>
      <c r="C3" s="2"/>
      <c r="D3" s="135"/>
      <c r="E3" s="136"/>
      <c r="F3" s="136"/>
      <c r="G3" s="136"/>
      <c r="H3" s="136"/>
      <c r="I3" s="136"/>
      <c r="J3" s="136"/>
      <c r="K3" s="82"/>
      <c r="L3" s="82"/>
      <c r="M3" s="83"/>
      <c r="N3" s="83"/>
      <c r="O3" s="2"/>
      <c r="P3" s="3"/>
      <c r="Q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83"/>
      <c r="L4" s="83"/>
      <c r="M4" s="83"/>
      <c r="N4" s="83"/>
      <c r="O4" s="2"/>
      <c r="P4" s="2"/>
      <c r="Q4" s="2"/>
    </row>
    <row r="5" spans="1:19" ht="20.25" customHeight="1" x14ac:dyDescent="0.25">
      <c r="A5" s="145" t="s">
        <v>115</v>
      </c>
      <c r="B5" s="148" t="s">
        <v>39</v>
      </c>
      <c r="C5" s="148"/>
      <c r="D5" s="148"/>
      <c r="E5" s="148"/>
      <c r="F5" s="148" t="s">
        <v>5</v>
      </c>
      <c r="G5" s="145" t="s">
        <v>7</v>
      </c>
      <c r="H5" s="148" t="s">
        <v>8</v>
      </c>
      <c r="I5" s="148" t="s">
        <v>6</v>
      </c>
      <c r="J5" s="148"/>
      <c r="K5" s="148"/>
      <c r="L5" s="145"/>
      <c r="M5" s="148"/>
      <c r="N5" s="148"/>
      <c r="O5" s="148"/>
      <c r="P5" s="145" t="s">
        <v>10</v>
      </c>
      <c r="Q5" s="149"/>
      <c r="R5" s="25"/>
    </row>
    <row r="6" spans="1:19" ht="27" customHeight="1" x14ac:dyDescent="0.25">
      <c r="A6" s="146"/>
      <c r="B6" s="148"/>
      <c r="C6" s="148"/>
      <c r="D6" s="148"/>
      <c r="E6" s="148"/>
      <c r="F6" s="148"/>
      <c r="G6" s="146"/>
      <c r="H6" s="148"/>
      <c r="I6" s="150" t="s">
        <v>124</v>
      </c>
      <c r="J6" s="151"/>
      <c r="K6" s="152" t="s">
        <v>125</v>
      </c>
      <c r="L6" s="153"/>
      <c r="M6" s="153" t="s">
        <v>9</v>
      </c>
      <c r="N6" s="153"/>
      <c r="O6" s="154"/>
      <c r="P6" s="146"/>
      <c r="Q6" s="149"/>
      <c r="R6" s="25"/>
    </row>
    <row r="7" spans="1:19" ht="54.75" customHeight="1" x14ac:dyDescent="0.25">
      <c r="A7" s="147"/>
      <c r="B7" s="16" t="s">
        <v>1</v>
      </c>
      <c r="C7" s="16" t="s">
        <v>2</v>
      </c>
      <c r="D7" s="16" t="s">
        <v>3</v>
      </c>
      <c r="E7" s="16" t="s">
        <v>4</v>
      </c>
      <c r="F7" s="148"/>
      <c r="G7" s="147"/>
      <c r="H7" s="148"/>
      <c r="I7" s="16" t="s">
        <v>11</v>
      </c>
      <c r="J7" s="137" t="s">
        <v>41</v>
      </c>
      <c r="K7" s="67" t="s">
        <v>11</v>
      </c>
      <c r="L7" s="96" t="s">
        <v>129</v>
      </c>
      <c r="M7" s="133" t="s">
        <v>126</v>
      </c>
      <c r="N7" s="115" t="s">
        <v>127</v>
      </c>
      <c r="O7" s="115" t="s">
        <v>128</v>
      </c>
      <c r="P7" s="147"/>
      <c r="Q7" s="149"/>
      <c r="R7" s="25"/>
    </row>
    <row r="8" spans="1:19" x14ac:dyDescent="0.25">
      <c r="A8" s="69">
        <v>1</v>
      </c>
      <c r="B8" s="16">
        <v>2</v>
      </c>
      <c r="C8" s="16">
        <v>3</v>
      </c>
      <c r="D8" s="16">
        <v>4</v>
      </c>
      <c r="E8" s="16">
        <v>5</v>
      </c>
      <c r="F8" s="12">
        <v>6</v>
      </c>
      <c r="G8" s="12">
        <v>7</v>
      </c>
      <c r="H8" s="130">
        <v>8</v>
      </c>
      <c r="I8" s="130">
        <v>9</v>
      </c>
      <c r="J8" s="130">
        <v>10</v>
      </c>
      <c r="K8" s="65">
        <v>11</v>
      </c>
      <c r="L8" s="65">
        <v>12</v>
      </c>
      <c r="M8" s="65">
        <v>13</v>
      </c>
      <c r="N8" s="65">
        <v>14</v>
      </c>
      <c r="O8" s="130">
        <v>15</v>
      </c>
      <c r="P8" s="12">
        <v>16</v>
      </c>
      <c r="Q8" s="26"/>
      <c r="R8" s="25"/>
    </row>
    <row r="9" spans="1:19" ht="36.75" x14ac:dyDescent="0.25">
      <c r="A9" s="155" t="s">
        <v>116</v>
      </c>
      <c r="B9" s="158" t="s">
        <v>12</v>
      </c>
      <c r="C9" s="161" t="s">
        <v>13</v>
      </c>
      <c r="D9" s="164">
        <v>9110060001</v>
      </c>
      <c r="E9" s="164">
        <v>121</v>
      </c>
      <c r="F9" s="165" t="s">
        <v>32</v>
      </c>
      <c r="G9" s="11" t="s">
        <v>55</v>
      </c>
      <c r="H9" s="132" t="s">
        <v>56</v>
      </c>
      <c r="I9" s="168">
        <v>1059.5</v>
      </c>
      <c r="J9" s="168">
        <v>1037.2</v>
      </c>
      <c r="K9" s="168">
        <v>1030.0999999999999</v>
      </c>
      <c r="L9" s="168">
        <v>983.1</v>
      </c>
      <c r="M9" s="168">
        <v>1030.5999999999999</v>
      </c>
      <c r="N9" s="168">
        <v>944.7</v>
      </c>
      <c r="O9" s="168">
        <v>515.29999999999995</v>
      </c>
      <c r="P9" s="171" t="s">
        <v>131</v>
      </c>
      <c r="Q9" s="149"/>
      <c r="R9" s="25"/>
    </row>
    <row r="10" spans="1:19" ht="96.75" x14ac:dyDescent="0.25">
      <c r="A10" s="156"/>
      <c r="B10" s="159"/>
      <c r="C10" s="162"/>
      <c r="D10" s="162"/>
      <c r="E10" s="162"/>
      <c r="F10" s="166"/>
      <c r="G10" s="8" t="s">
        <v>38</v>
      </c>
      <c r="H10" s="137"/>
      <c r="I10" s="184"/>
      <c r="J10" s="184"/>
      <c r="K10" s="184"/>
      <c r="L10" s="184"/>
      <c r="M10" s="184"/>
      <c r="N10" s="184"/>
      <c r="O10" s="169"/>
      <c r="P10" s="172"/>
      <c r="Q10" s="174"/>
      <c r="R10" s="25"/>
    </row>
    <row r="11" spans="1:19" x14ac:dyDescent="0.25">
      <c r="A11" s="156"/>
      <c r="B11" s="160"/>
      <c r="C11" s="163"/>
      <c r="D11" s="163"/>
      <c r="E11" s="163"/>
      <c r="F11" s="167"/>
      <c r="G11" s="8" t="s">
        <v>122</v>
      </c>
      <c r="H11" s="137"/>
      <c r="I11" s="185"/>
      <c r="J11" s="185"/>
      <c r="K11" s="185"/>
      <c r="L11" s="185"/>
      <c r="M11" s="185"/>
      <c r="N11" s="185"/>
      <c r="O11" s="170"/>
      <c r="P11" s="173"/>
      <c r="Q11" s="174"/>
      <c r="R11" s="25"/>
    </row>
    <row r="12" spans="1:19" ht="72.75" x14ac:dyDescent="0.25">
      <c r="A12" s="156"/>
      <c r="B12" s="20" t="s">
        <v>12</v>
      </c>
      <c r="C12" s="21" t="s">
        <v>13</v>
      </c>
      <c r="D12" s="16">
        <v>9110060001</v>
      </c>
      <c r="E12" s="16">
        <v>129</v>
      </c>
      <c r="F12" s="8" t="s">
        <v>26</v>
      </c>
      <c r="G12" s="18" t="s">
        <v>40</v>
      </c>
      <c r="H12" s="137" t="s">
        <v>57</v>
      </c>
      <c r="I12" s="117">
        <v>316.2</v>
      </c>
      <c r="J12" s="117">
        <v>308</v>
      </c>
      <c r="K12" s="117">
        <v>311.10000000000002</v>
      </c>
      <c r="L12" s="117">
        <v>266.8</v>
      </c>
      <c r="M12" s="117">
        <v>311.2</v>
      </c>
      <c r="N12" s="117">
        <v>285.3</v>
      </c>
      <c r="O12" s="117">
        <v>155.6</v>
      </c>
      <c r="P12" s="115" t="s">
        <v>131</v>
      </c>
      <c r="Q12" s="126"/>
      <c r="R12" s="27"/>
      <c r="S12" s="7"/>
    </row>
    <row r="13" spans="1:19" ht="36.75" x14ac:dyDescent="0.25">
      <c r="A13" s="156"/>
      <c r="B13" s="158" t="s">
        <v>12</v>
      </c>
      <c r="C13" s="161" t="s">
        <v>14</v>
      </c>
      <c r="D13" s="164">
        <v>9110060001</v>
      </c>
      <c r="E13" s="164">
        <v>121</v>
      </c>
      <c r="F13" s="165" t="s">
        <v>32</v>
      </c>
      <c r="G13" s="11" t="s">
        <v>55</v>
      </c>
      <c r="H13" s="132" t="s">
        <v>58</v>
      </c>
      <c r="I13" s="181">
        <v>4103.8999999999996</v>
      </c>
      <c r="J13" s="181">
        <v>3935.3</v>
      </c>
      <c r="K13" s="181">
        <v>4073.1</v>
      </c>
      <c r="L13" s="181">
        <v>3527.8</v>
      </c>
      <c r="M13" s="181">
        <v>4509</v>
      </c>
      <c r="N13" s="181">
        <v>4133.3</v>
      </c>
      <c r="O13" s="181">
        <v>2254.5</v>
      </c>
      <c r="P13" s="171" t="s">
        <v>131</v>
      </c>
      <c r="Q13" s="186"/>
      <c r="R13" s="27"/>
      <c r="S13" s="7"/>
    </row>
    <row r="14" spans="1:19" ht="96.75" x14ac:dyDescent="0.25">
      <c r="A14" s="156"/>
      <c r="B14" s="175"/>
      <c r="C14" s="177"/>
      <c r="D14" s="162"/>
      <c r="E14" s="162"/>
      <c r="F14" s="179"/>
      <c r="G14" s="8" t="s">
        <v>38</v>
      </c>
      <c r="H14" s="8"/>
      <c r="I14" s="182"/>
      <c r="J14" s="182"/>
      <c r="K14" s="182"/>
      <c r="L14" s="182"/>
      <c r="M14" s="182"/>
      <c r="N14" s="182"/>
      <c r="O14" s="182"/>
      <c r="P14" s="172"/>
      <c r="Q14" s="186"/>
      <c r="R14" s="25"/>
    </row>
    <row r="15" spans="1:19" ht="24.75" x14ac:dyDescent="0.25">
      <c r="A15" s="156"/>
      <c r="B15" s="176"/>
      <c r="C15" s="178"/>
      <c r="D15" s="163"/>
      <c r="E15" s="163"/>
      <c r="F15" s="180"/>
      <c r="G15" s="8" t="s">
        <v>68</v>
      </c>
      <c r="H15" s="8"/>
      <c r="I15" s="183"/>
      <c r="J15" s="183"/>
      <c r="K15" s="183"/>
      <c r="L15" s="183"/>
      <c r="M15" s="183"/>
      <c r="N15" s="183"/>
      <c r="O15" s="183"/>
      <c r="P15" s="173"/>
      <c r="Q15" s="186"/>
      <c r="R15" s="25"/>
    </row>
    <row r="16" spans="1:19" x14ac:dyDescent="0.25">
      <c r="A16" s="156"/>
      <c r="B16" s="20" t="s">
        <v>12</v>
      </c>
      <c r="C16" s="21" t="s">
        <v>14</v>
      </c>
      <c r="D16" s="16">
        <v>9110060001</v>
      </c>
      <c r="E16" s="16">
        <v>129</v>
      </c>
      <c r="F16" s="187" t="s">
        <v>26</v>
      </c>
      <c r="G16" s="187" t="s">
        <v>40</v>
      </c>
      <c r="H16" s="145" t="s">
        <v>57</v>
      </c>
      <c r="I16" s="22">
        <v>1179.5999999999999</v>
      </c>
      <c r="J16" s="22">
        <v>1039.7</v>
      </c>
      <c r="K16" s="22">
        <v>1319</v>
      </c>
      <c r="L16" s="22">
        <v>1122.5999999999999</v>
      </c>
      <c r="M16" s="22">
        <v>1361.7</v>
      </c>
      <c r="N16" s="22">
        <v>1248.2</v>
      </c>
      <c r="O16" s="22">
        <v>680.9</v>
      </c>
      <c r="P16" s="115" t="s">
        <v>131</v>
      </c>
      <c r="Q16" s="126"/>
      <c r="R16" s="25"/>
    </row>
    <row r="17" spans="1:21" x14ac:dyDescent="0.25">
      <c r="A17" s="156"/>
      <c r="B17" s="20" t="s">
        <v>12</v>
      </c>
      <c r="C17" s="21" t="s">
        <v>14</v>
      </c>
      <c r="D17" s="16">
        <v>9110060001</v>
      </c>
      <c r="E17" s="16">
        <v>831</v>
      </c>
      <c r="F17" s="188"/>
      <c r="G17" s="188"/>
      <c r="H17" s="146"/>
      <c r="I17" s="22"/>
      <c r="J17" s="22"/>
      <c r="K17" s="22">
        <v>9.4</v>
      </c>
      <c r="L17" s="22">
        <v>9.4</v>
      </c>
      <c r="M17" s="22">
        <v>0</v>
      </c>
      <c r="N17" s="22">
        <v>0</v>
      </c>
      <c r="O17" s="22">
        <v>0</v>
      </c>
      <c r="P17" s="115" t="s">
        <v>131</v>
      </c>
      <c r="Q17" s="126"/>
      <c r="R17" s="25"/>
    </row>
    <row r="18" spans="1:21" ht="27" customHeight="1" x14ac:dyDescent="0.25">
      <c r="A18" s="156"/>
      <c r="B18" s="20" t="s">
        <v>12</v>
      </c>
      <c r="C18" s="21" t="s">
        <v>14</v>
      </c>
      <c r="D18" s="16">
        <v>9110060001</v>
      </c>
      <c r="E18" s="16">
        <v>852</v>
      </c>
      <c r="F18" s="188"/>
      <c r="G18" s="188"/>
      <c r="H18" s="146"/>
      <c r="I18" s="22">
        <v>4.5</v>
      </c>
      <c r="J18" s="22">
        <v>4.5</v>
      </c>
      <c r="K18" s="22">
        <v>5</v>
      </c>
      <c r="L18" s="22">
        <v>1.5</v>
      </c>
      <c r="M18" s="22">
        <v>5</v>
      </c>
      <c r="N18" s="22">
        <v>0</v>
      </c>
      <c r="O18" s="22">
        <v>0</v>
      </c>
      <c r="P18" s="115" t="s">
        <v>131</v>
      </c>
      <c r="Q18" s="126"/>
      <c r="R18" s="25"/>
    </row>
    <row r="19" spans="1:21" ht="29.25" customHeight="1" x14ac:dyDescent="0.25">
      <c r="A19" s="156"/>
      <c r="B19" s="20" t="s">
        <v>12</v>
      </c>
      <c r="C19" s="21" t="s">
        <v>14</v>
      </c>
      <c r="D19" s="16">
        <v>9110060001</v>
      </c>
      <c r="E19" s="16">
        <v>853</v>
      </c>
      <c r="F19" s="189"/>
      <c r="G19" s="189"/>
      <c r="H19" s="147"/>
      <c r="I19" s="22">
        <v>5.6</v>
      </c>
      <c r="J19" s="22">
        <v>5.6</v>
      </c>
      <c r="K19" s="22">
        <v>16</v>
      </c>
      <c r="L19" s="22">
        <v>12.4</v>
      </c>
      <c r="M19" s="22">
        <v>5</v>
      </c>
      <c r="N19" s="22">
        <v>0</v>
      </c>
      <c r="O19" s="22">
        <v>0</v>
      </c>
      <c r="P19" s="115" t="s">
        <v>131</v>
      </c>
      <c r="Q19" s="126"/>
      <c r="R19" s="25"/>
    </row>
    <row r="20" spans="1:21" ht="66.75" customHeight="1" x14ac:dyDescent="0.25">
      <c r="A20" s="156"/>
      <c r="B20" s="20" t="s">
        <v>12</v>
      </c>
      <c r="C20" s="21" t="s">
        <v>14</v>
      </c>
      <c r="D20" s="16">
        <v>9110060001</v>
      </c>
      <c r="E20" s="16">
        <v>242</v>
      </c>
      <c r="F20" s="8" t="s">
        <v>26</v>
      </c>
      <c r="G20" s="23" t="s">
        <v>55</v>
      </c>
      <c r="H20" s="132" t="s">
        <v>84</v>
      </c>
      <c r="I20" s="22">
        <v>48</v>
      </c>
      <c r="J20" s="22">
        <v>48</v>
      </c>
      <c r="K20" s="22">
        <v>12</v>
      </c>
      <c r="L20" s="22">
        <v>12</v>
      </c>
      <c r="M20" s="22">
        <v>61.8</v>
      </c>
      <c r="N20" s="22">
        <v>13.7</v>
      </c>
      <c r="O20" s="22">
        <v>13.7</v>
      </c>
      <c r="P20" s="115" t="s">
        <v>131</v>
      </c>
      <c r="Q20" s="126"/>
      <c r="R20" s="25"/>
    </row>
    <row r="21" spans="1:21" ht="75.75" customHeight="1" x14ac:dyDescent="0.25">
      <c r="A21" s="156"/>
      <c r="B21" s="20" t="s">
        <v>12</v>
      </c>
      <c r="C21" s="21" t="s">
        <v>14</v>
      </c>
      <c r="D21" s="16">
        <v>9110060001</v>
      </c>
      <c r="E21" s="16">
        <v>244</v>
      </c>
      <c r="F21" s="8" t="s">
        <v>26</v>
      </c>
      <c r="G21" s="23" t="s">
        <v>55</v>
      </c>
      <c r="H21" s="132" t="s">
        <v>84</v>
      </c>
      <c r="I21" s="22">
        <v>1525.6</v>
      </c>
      <c r="J21" s="22">
        <v>1518.1</v>
      </c>
      <c r="K21" s="22">
        <v>1075.8</v>
      </c>
      <c r="L21" s="22">
        <v>852.6</v>
      </c>
      <c r="M21" s="22">
        <v>721.3</v>
      </c>
      <c r="N21" s="22">
        <v>275.89999999999998</v>
      </c>
      <c r="O21" s="22">
        <v>113.4</v>
      </c>
      <c r="P21" s="115" t="s">
        <v>131</v>
      </c>
      <c r="Q21" s="126"/>
      <c r="R21" s="25"/>
    </row>
    <row r="22" spans="1:21" ht="75.75" customHeight="1" x14ac:dyDescent="0.25">
      <c r="A22" s="156"/>
      <c r="B22" s="20" t="s">
        <v>12</v>
      </c>
      <c r="C22" s="21" t="s">
        <v>14</v>
      </c>
      <c r="D22" s="16">
        <v>9110060001</v>
      </c>
      <c r="E22" s="16">
        <v>247</v>
      </c>
      <c r="F22" s="8" t="s">
        <v>26</v>
      </c>
      <c r="G22" s="23" t="s">
        <v>55</v>
      </c>
      <c r="H22" s="132" t="s">
        <v>84</v>
      </c>
      <c r="I22" s="97"/>
      <c r="J22" s="97"/>
      <c r="K22" s="97">
        <v>504</v>
      </c>
      <c r="L22" s="97">
        <v>492</v>
      </c>
      <c r="M22" s="97">
        <v>400</v>
      </c>
      <c r="N22" s="97">
        <v>252</v>
      </c>
      <c r="O22" s="97">
        <v>252</v>
      </c>
      <c r="P22" s="115" t="s">
        <v>131</v>
      </c>
      <c r="Q22" s="126"/>
      <c r="R22" s="25"/>
    </row>
    <row r="23" spans="1:21" ht="59.25" customHeight="1" x14ac:dyDescent="0.25">
      <c r="A23" s="156"/>
      <c r="B23" s="158" t="s">
        <v>12</v>
      </c>
      <c r="C23" s="161" t="s">
        <v>14</v>
      </c>
      <c r="D23" s="164">
        <v>9120073150</v>
      </c>
      <c r="E23" s="164">
        <v>244</v>
      </c>
      <c r="F23" s="165" t="s">
        <v>34</v>
      </c>
      <c r="G23" s="11" t="s">
        <v>55</v>
      </c>
      <c r="H23" s="114" t="s">
        <v>85</v>
      </c>
      <c r="I23" s="181">
        <v>0.7</v>
      </c>
      <c r="J23" s="181">
        <v>0.7</v>
      </c>
      <c r="K23" s="181">
        <v>0.7</v>
      </c>
      <c r="L23" s="181">
        <v>0.7</v>
      </c>
      <c r="M23" s="181">
        <v>0.7</v>
      </c>
      <c r="N23" s="181">
        <v>0.7</v>
      </c>
      <c r="O23" s="181">
        <v>0.7</v>
      </c>
      <c r="P23" s="171" t="s">
        <v>131</v>
      </c>
      <c r="Q23" s="196"/>
      <c r="R23" s="25"/>
    </row>
    <row r="24" spans="1:21" ht="94.5" customHeight="1" x14ac:dyDescent="0.25">
      <c r="A24" s="156"/>
      <c r="B24" s="176"/>
      <c r="C24" s="178"/>
      <c r="D24" s="163"/>
      <c r="E24" s="163"/>
      <c r="F24" s="180"/>
      <c r="G24" s="18" t="s">
        <v>35</v>
      </c>
      <c r="H24" s="137"/>
      <c r="I24" s="183"/>
      <c r="J24" s="183"/>
      <c r="K24" s="183"/>
      <c r="L24" s="183"/>
      <c r="M24" s="183"/>
      <c r="N24" s="183"/>
      <c r="O24" s="183"/>
      <c r="P24" s="173"/>
      <c r="Q24" s="196"/>
      <c r="R24" s="197"/>
      <c r="S24" s="1"/>
      <c r="T24" s="1"/>
      <c r="U24" s="1"/>
    </row>
    <row r="25" spans="1:21" ht="76.5" hidden="1" customHeight="1" x14ac:dyDescent="0.25">
      <c r="A25" s="156"/>
      <c r="B25" s="198" t="s">
        <v>12</v>
      </c>
      <c r="C25" s="198" t="s">
        <v>15</v>
      </c>
      <c r="D25" s="201">
        <v>9110060003</v>
      </c>
      <c r="E25" s="201">
        <v>244</v>
      </c>
      <c r="F25" s="204" t="s">
        <v>45</v>
      </c>
      <c r="G25" s="23" t="s">
        <v>55</v>
      </c>
      <c r="H25" s="132" t="s">
        <v>63</v>
      </c>
      <c r="I25" s="190"/>
      <c r="J25" s="190"/>
      <c r="K25" s="190"/>
      <c r="L25" s="190"/>
      <c r="M25" s="190"/>
      <c r="N25" s="190"/>
      <c r="O25" s="190"/>
      <c r="P25" s="193"/>
      <c r="Q25" s="129"/>
      <c r="R25" s="197"/>
      <c r="S25" s="1"/>
      <c r="T25" s="1"/>
      <c r="U25" s="1"/>
    </row>
    <row r="26" spans="1:21" ht="63" hidden="1" customHeight="1" x14ac:dyDescent="0.25">
      <c r="A26" s="156"/>
      <c r="B26" s="199"/>
      <c r="C26" s="199"/>
      <c r="D26" s="202"/>
      <c r="E26" s="202"/>
      <c r="F26" s="205"/>
      <c r="G26" s="18" t="s">
        <v>64</v>
      </c>
      <c r="H26" s="137" t="s">
        <v>65</v>
      </c>
      <c r="I26" s="191"/>
      <c r="J26" s="191"/>
      <c r="K26" s="191"/>
      <c r="L26" s="191"/>
      <c r="M26" s="191"/>
      <c r="N26" s="191"/>
      <c r="O26" s="191"/>
      <c r="P26" s="194"/>
      <c r="Q26" s="129"/>
      <c r="R26" s="197"/>
      <c r="S26" s="1"/>
      <c r="T26" s="1"/>
      <c r="U26" s="1"/>
    </row>
    <row r="27" spans="1:21" ht="15.75" hidden="1" customHeight="1" x14ac:dyDescent="0.25">
      <c r="A27" s="156"/>
      <c r="B27" s="200"/>
      <c r="C27" s="200"/>
      <c r="D27" s="203"/>
      <c r="E27" s="203"/>
      <c r="F27" s="206"/>
      <c r="G27" s="18"/>
      <c r="H27" s="13"/>
      <c r="I27" s="192"/>
      <c r="J27" s="192"/>
      <c r="K27" s="192"/>
      <c r="L27" s="192"/>
      <c r="M27" s="192"/>
      <c r="N27" s="192"/>
      <c r="O27" s="192"/>
      <c r="P27" s="195"/>
      <c r="Q27" s="126"/>
      <c r="R27" s="197"/>
      <c r="S27" s="59"/>
      <c r="T27" s="59"/>
    </row>
    <row r="28" spans="1:21" ht="90" customHeight="1" x14ac:dyDescent="0.25">
      <c r="A28" s="156"/>
      <c r="B28" s="20" t="s">
        <v>12</v>
      </c>
      <c r="C28" s="21" t="s">
        <v>15</v>
      </c>
      <c r="D28" s="16">
        <v>9110060003</v>
      </c>
      <c r="E28" s="16">
        <v>244</v>
      </c>
      <c r="F28" s="131" t="s">
        <v>113</v>
      </c>
      <c r="G28" s="11" t="s">
        <v>55</v>
      </c>
      <c r="H28" s="114" t="s">
        <v>114</v>
      </c>
      <c r="I28" s="128"/>
      <c r="J28" s="128"/>
      <c r="K28" s="128">
        <v>0</v>
      </c>
      <c r="L28" s="128"/>
      <c r="M28" s="128">
        <v>50</v>
      </c>
      <c r="N28" s="128">
        <v>0</v>
      </c>
      <c r="O28" s="128">
        <v>0</v>
      </c>
      <c r="P28" s="115" t="s">
        <v>131</v>
      </c>
      <c r="Q28" s="126"/>
      <c r="R28" s="197"/>
      <c r="S28" s="59"/>
      <c r="T28" s="59"/>
    </row>
    <row r="29" spans="1:21" ht="36.75" x14ac:dyDescent="0.25">
      <c r="A29" s="156"/>
      <c r="B29" s="158" t="s">
        <v>12</v>
      </c>
      <c r="C29" s="161" t="s">
        <v>16</v>
      </c>
      <c r="D29" s="164">
        <v>9110060004</v>
      </c>
      <c r="E29" s="164">
        <v>870</v>
      </c>
      <c r="F29" s="165" t="s">
        <v>28</v>
      </c>
      <c r="G29" s="11" t="s">
        <v>55</v>
      </c>
      <c r="H29" s="114" t="s">
        <v>86</v>
      </c>
      <c r="I29" s="168">
        <v>20</v>
      </c>
      <c r="J29" s="181"/>
      <c r="K29" s="168">
        <v>20</v>
      </c>
      <c r="L29" s="181"/>
      <c r="M29" s="168">
        <v>20</v>
      </c>
      <c r="N29" s="168">
        <v>20</v>
      </c>
      <c r="O29" s="168">
        <v>20</v>
      </c>
      <c r="P29" s="171" t="s">
        <v>131</v>
      </c>
      <c r="Q29" s="207"/>
      <c r="R29" s="197"/>
    </row>
    <row r="30" spans="1:21" ht="36.75" x14ac:dyDescent="0.25">
      <c r="A30" s="156"/>
      <c r="B30" s="176"/>
      <c r="C30" s="178"/>
      <c r="D30" s="163"/>
      <c r="E30" s="163"/>
      <c r="F30" s="180"/>
      <c r="G30" s="8" t="s">
        <v>81</v>
      </c>
      <c r="H30" s="19"/>
      <c r="I30" s="185"/>
      <c r="J30" s="183"/>
      <c r="K30" s="185"/>
      <c r="L30" s="183"/>
      <c r="M30" s="185"/>
      <c r="N30" s="185"/>
      <c r="O30" s="185"/>
      <c r="P30" s="173"/>
      <c r="Q30" s="207"/>
      <c r="R30" s="25"/>
    </row>
    <row r="31" spans="1:21" ht="15" hidden="1" customHeight="1" x14ac:dyDescent="0.25">
      <c r="A31" s="156"/>
      <c r="B31" s="20" t="s">
        <v>12</v>
      </c>
      <c r="C31" s="21" t="s">
        <v>14</v>
      </c>
      <c r="D31" s="16">
        <v>9110060001</v>
      </c>
      <c r="E31" s="16">
        <v>853</v>
      </c>
      <c r="F31" s="110"/>
      <c r="G31" s="110"/>
      <c r="H31" s="114"/>
      <c r="I31" s="103"/>
      <c r="J31" s="103"/>
      <c r="K31" s="103"/>
      <c r="L31" s="103"/>
      <c r="M31" s="103"/>
      <c r="N31" s="103"/>
      <c r="O31" s="103"/>
      <c r="P31" s="100"/>
      <c r="Q31" s="186"/>
      <c r="R31" s="25"/>
    </row>
    <row r="32" spans="1:21" ht="52.5" customHeight="1" x14ac:dyDescent="0.25">
      <c r="A32" s="156"/>
      <c r="B32" s="20" t="s">
        <v>12</v>
      </c>
      <c r="C32" s="21" t="s">
        <v>24</v>
      </c>
      <c r="D32" s="16">
        <v>9110060002</v>
      </c>
      <c r="E32" s="16">
        <v>111</v>
      </c>
      <c r="F32" s="165" t="s">
        <v>118</v>
      </c>
      <c r="G32" s="23" t="s">
        <v>117</v>
      </c>
      <c r="H32" s="114" t="s">
        <v>114</v>
      </c>
      <c r="I32" s="117">
        <v>121.8</v>
      </c>
      <c r="J32" s="117">
        <v>111.1</v>
      </c>
      <c r="K32" s="117">
        <v>310.89999999999998</v>
      </c>
      <c r="L32" s="117">
        <v>250.8</v>
      </c>
      <c r="M32" s="117">
        <v>401.4</v>
      </c>
      <c r="N32" s="117">
        <v>368</v>
      </c>
      <c r="O32" s="117">
        <v>200.7</v>
      </c>
      <c r="P32" s="115" t="s">
        <v>131</v>
      </c>
      <c r="Q32" s="186"/>
      <c r="R32" s="25"/>
    </row>
    <row r="33" spans="1:18" ht="60.75" customHeight="1" x14ac:dyDescent="0.25">
      <c r="A33" s="156"/>
      <c r="B33" s="20" t="s">
        <v>12</v>
      </c>
      <c r="C33" s="21" t="s">
        <v>24</v>
      </c>
      <c r="D33" s="16">
        <v>9110060002</v>
      </c>
      <c r="E33" s="16">
        <v>119</v>
      </c>
      <c r="F33" s="208"/>
      <c r="G33" s="124" t="s">
        <v>40</v>
      </c>
      <c r="H33" s="114" t="s">
        <v>114</v>
      </c>
      <c r="I33" s="105">
        <v>36.799999999999997</v>
      </c>
      <c r="J33" s="105">
        <v>30.5</v>
      </c>
      <c r="K33" s="105">
        <v>95.5</v>
      </c>
      <c r="L33" s="105">
        <v>75.8</v>
      </c>
      <c r="M33" s="105">
        <v>121.2</v>
      </c>
      <c r="N33" s="105">
        <v>111.1</v>
      </c>
      <c r="O33" s="105">
        <v>60.6</v>
      </c>
      <c r="P33" s="115" t="s">
        <v>131</v>
      </c>
      <c r="Q33" s="186"/>
      <c r="R33" s="25"/>
    </row>
    <row r="34" spans="1:18" ht="37.5" customHeight="1" x14ac:dyDescent="0.25">
      <c r="A34" s="156"/>
      <c r="B34" s="20" t="s">
        <v>12</v>
      </c>
      <c r="C34" s="21" t="s">
        <v>24</v>
      </c>
      <c r="D34" s="16">
        <v>9110060002</v>
      </c>
      <c r="E34" s="16">
        <v>244</v>
      </c>
      <c r="F34" s="208"/>
      <c r="G34" s="165" t="s">
        <v>55</v>
      </c>
      <c r="H34" s="145" t="s">
        <v>114</v>
      </c>
      <c r="I34" s="117">
        <v>18.8</v>
      </c>
      <c r="J34" s="117">
        <v>18.8</v>
      </c>
      <c r="K34" s="117">
        <v>513.6</v>
      </c>
      <c r="L34" s="117">
        <v>152.6</v>
      </c>
      <c r="M34" s="117">
        <v>150</v>
      </c>
      <c r="N34" s="117">
        <v>62.5</v>
      </c>
      <c r="O34" s="117">
        <v>0</v>
      </c>
      <c r="P34" s="115" t="s">
        <v>131</v>
      </c>
      <c r="Q34" s="125"/>
      <c r="R34" s="25"/>
    </row>
    <row r="35" spans="1:18" ht="37.5" customHeight="1" x14ac:dyDescent="0.25">
      <c r="A35" s="156"/>
      <c r="B35" s="20" t="s">
        <v>12</v>
      </c>
      <c r="C35" s="21" t="s">
        <v>24</v>
      </c>
      <c r="D35" s="16">
        <v>9110060002</v>
      </c>
      <c r="E35" s="16">
        <v>853</v>
      </c>
      <c r="F35" s="209"/>
      <c r="G35" s="209"/>
      <c r="H35" s="210"/>
      <c r="I35" s="104"/>
      <c r="J35" s="104"/>
      <c r="K35" s="104">
        <v>1</v>
      </c>
      <c r="L35" s="104">
        <v>1</v>
      </c>
      <c r="M35" s="104">
        <v>0</v>
      </c>
      <c r="N35" s="104">
        <v>0</v>
      </c>
      <c r="O35" s="104">
        <v>0</v>
      </c>
      <c r="P35" s="115" t="s">
        <v>131</v>
      </c>
      <c r="Q35" s="125"/>
      <c r="R35" s="25"/>
    </row>
    <row r="36" spans="1:18" x14ac:dyDescent="0.25">
      <c r="A36" s="156"/>
      <c r="B36" s="50" t="s">
        <v>12</v>
      </c>
      <c r="C36" s="51" t="s">
        <v>47</v>
      </c>
      <c r="D36" s="52"/>
      <c r="E36" s="52"/>
      <c r="F36" s="35"/>
      <c r="G36" s="35"/>
      <c r="H36" s="36"/>
      <c r="I36" s="63">
        <f>SUM(I9:I34)</f>
        <v>8440.9999999999982</v>
      </c>
      <c r="J36" s="63">
        <f>SUM(J9:J34)</f>
        <v>8057.5</v>
      </c>
      <c r="K36" s="63">
        <f>SUM(K9:K35)</f>
        <v>9297.2000000000007</v>
      </c>
      <c r="L36" s="63">
        <f>SUM(L9:L35)</f>
        <v>7761.1000000000013</v>
      </c>
      <c r="M36" s="63">
        <f>SUM(M9:M35)</f>
        <v>9148.9000000000015</v>
      </c>
      <c r="N36" s="63">
        <f t="shared" ref="N36:P36" si="0">SUM(N9:N35)</f>
        <v>7715.4</v>
      </c>
      <c r="O36" s="63">
        <f t="shared" si="0"/>
        <v>4267.4000000000005</v>
      </c>
      <c r="P36" s="63">
        <f t="shared" si="0"/>
        <v>0</v>
      </c>
      <c r="Q36" s="126"/>
      <c r="R36" s="28"/>
    </row>
    <row r="37" spans="1:18" x14ac:dyDescent="0.25">
      <c r="A37" s="156"/>
      <c r="B37" s="161" t="s">
        <v>13</v>
      </c>
      <c r="C37" s="161" t="s">
        <v>18</v>
      </c>
      <c r="D37" s="164">
        <v>913005118</v>
      </c>
      <c r="E37" s="164">
        <v>121</v>
      </c>
      <c r="F37" s="165" t="s">
        <v>71</v>
      </c>
      <c r="G37" s="165" t="s">
        <v>73</v>
      </c>
      <c r="H37" s="215"/>
      <c r="I37" s="211">
        <v>101.6</v>
      </c>
      <c r="J37" s="211">
        <v>101.6</v>
      </c>
      <c r="K37" s="211">
        <v>103.7</v>
      </c>
      <c r="L37" s="211">
        <v>72.7</v>
      </c>
      <c r="M37" s="211">
        <v>108.8</v>
      </c>
      <c r="N37" s="211">
        <v>113.1</v>
      </c>
      <c r="O37" s="211">
        <v>117.2</v>
      </c>
      <c r="P37" s="154" t="s">
        <v>131</v>
      </c>
      <c r="Q37" s="186"/>
      <c r="R37" s="25"/>
    </row>
    <row r="38" spans="1:18" ht="37.5" customHeight="1" x14ac:dyDescent="0.25">
      <c r="A38" s="156"/>
      <c r="B38" s="217"/>
      <c r="C38" s="217"/>
      <c r="D38" s="217"/>
      <c r="E38" s="217"/>
      <c r="F38" s="179"/>
      <c r="G38" s="218"/>
      <c r="H38" s="216"/>
      <c r="I38" s="212"/>
      <c r="J38" s="212"/>
      <c r="K38" s="212"/>
      <c r="L38" s="212"/>
      <c r="M38" s="212"/>
      <c r="N38" s="212"/>
      <c r="O38" s="213"/>
      <c r="P38" s="214"/>
      <c r="Q38" s="186"/>
      <c r="R38" s="25"/>
    </row>
    <row r="39" spans="1:18" ht="60.75" x14ac:dyDescent="0.25">
      <c r="A39" s="156"/>
      <c r="B39" s="107" t="s">
        <v>13</v>
      </c>
      <c r="C39" s="107" t="s">
        <v>18</v>
      </c>
      <c r="D39" s="109">
        <v>913005118</v>
      </c>
      <c r="E39" s="109">
        <v>129</v>
      </c>
      <c r="F39" s="179"/>
      <c r="G39" s="8" t="s">
        <v>40</v>
      </c>
      <c r="H39" s="132"/>
      <c r="I39" s="122">
        <v>30.7</v>
      </c>
      <c r="J39" s="122">
        <v>30.7</v>
      </c>
      <c r="K39" s="122">
        <v>31.3</v>
      </c>
      <c r="L39" s="122">
        <v>21.4</v>
      </c>
      <c r="M39" s="122">
        <v>32.9</v>
      </c>
      <c r="N39" s="122">
        <v>34.200000000000003</v>
      </c>
      <c r="O39" s="122">
        <v>35.4</v>
      </c>
      <c r="P39" s="115" t="s">
        <v>131</v>
      </c>
      <c r="Q39" s="186"/>
      <c r="R39" s="25"/>
    </row>
    <row r="40" spans="1:18" ht="39.75" customHeight="1" x14ac:dyDescent="0.25">
      <c r="A40" s="156"/>
      <c r="B40" s="107" t="s">
        <v>13</v>
      </c>
      <c r="C40" s="107" t="s">
        <v>18</v>
      </c>
      <c r="D40" s="109">
        <v>913005118</v>
      </c>
      <c r="E40" s="109">
        <v>244</v>
      </c>
      <c r="F40" s="180"/>
      <c r="G40" s="8" t="s">
        <v>72</v>
      </c>
      <c r="H40" s="13"/>
      <c r="I40" s="99">
        <v>1.8</v>
      </c>
      <c r="J40" s="99">
        <v>1.8</v>
      </c>
      <c r="K40" s="99">
        <v>2.2999999999999998</v>
      </c>
      <c r="L40" s="99">
        <v>2.2999999999999998</v>
      </c>
      <c r="M40" s="99">
        <v>1.1000000000000001</v>
      </c>
      <c r="N40" s="99">
        <v>0.4</v>
      </c>
      <c r="O40" s="99">
        <v>0.5</v>
      </c>
      <c r="P40" s="115" t="s">
        <v>131</v>
      </c>
      <c r="Q40" s="186"/>
      <c r="R40" s="25"/>
    </row>
    <row r="41" spans="1:18" x14ac:dyDescent="0.25">
      <c r="A41" s="156"/>
      <c r="B41" s="37" t="s">
        <v>13</v>
      </c>
      <c r="C41" s="38" t="s">
        <v>47</v>
      </c>
      <c r="D41" s="39"/>
      <c r="E41" s="39"/>
      <c r="F41" s="40"/>
      <c r="G41" s="35"/>
      <c r="H41" s="36"/>
      <c r="I41" s="41">
        <f>I37+I39+I40</f>
        <v>134.1</v>
      </c>
      <c r="J41" s="41">
        <f>J37+J39+J40</f>
        <v>134.1</v>
      </c>
      <c r="K41" s="41">
        <f>K37+K39+K40</f>
        <v>137.30000000000001</v>
      </c>
      <c r="L41" s="41">
        <f>L37+L39+L40</f>
        <v>96.399999999999991</v>
      </c>
      <c r="M41" s="41">
        <f t="shared" ref="M41:O41" si="1">M37+M39+M40</f>
        <v>142.79999999999998</v>
      </c>
      <c r="N41" s="41">
        <f t="shared" si="1"/>
        <v>147.70000000000002</v>
      </c>
      <c r="O41" s="41">
        <f t="shared" si="1"/>
        <v>153.1</v>
      </c>
      <c r="P41" s="41"/>
      <c r="Q41" s="17"/>
      <c r="R41" s="25"/>
    </row>
    <row r="42" spans="1:18" s="79" customFormat="1" ht="60.75" x14ac:dyDescent="0.25">
      <c r="A42" s="156"/>
      <c r="B42" s="81" t="s">
        <v>18</v>
      </c>
      <c r="C42" s="81" t="s">
        <v>19</v>
      </c>
      <c r="D42" s="67" t="s">
        <v>46</v>
      </c>
      <c r="E42" s="67">
        <v>244</v>
      </c>
      <c r="F42" s="31" t="s">
        <v>104</v>
      </c>
      <c r="G42" s="10" t="s">
        <v>82</v>
      </c>
      <c r="H42" s="132" t="s">
        <v>105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15" t="s">
        <v>131</v>
      </c>
      <c r="Q42" s="77"/>
      <c r="R42" s="78"/>
    </row>
    <row r="43" spans="1:18" s="79" customFormat="1" ht="36" x14ac:dyDescent="0.25">
      <c r="A43" s="156"/>
      <c r="B43" s="81" t="s">
        <v>18</v>
      </c>
      <c r="C43" s="81" t="s">
        <v>19</v>
      </c>
      <c r="D43" s="67">
        <v>9110060006</v>
      </c>
      <c r="E43" s="67">
        <v>244</v>
      </c>
      <c r="F43" s="31" t="s">
        <v>120</v>
      </c>
      <c r="G43" s="23" t="s">
        <v>55</v>
      </c>
      <c r="H43" s="137" t="s">
        <v>105</v>
      </c>
      <c r="I43" s="122">
        <v>0</v>
      </c>
      <c r="J43" s="122">
        <v>0</v>
      </c>
      <c r="K43" s="122">
        <v>500</v>
      </c>
      <c r="L43" s="122">
        <v>129.6</v>
      </c>
      <c r="M43" s="122">
        <v>0</v>
      </c>
      <c r="N43" s="122">
        <v>0</v>
      </c>
      <c r="O43" s="122">
        <v>0</v>
      </c>
      <c r="P43" s="115" t="s">
        <v>131</v>
      </c>
      <c r="Q43" s="77"/>
      <c r="R43" s="78"/>
    </row>
    <row r="44" spans="1:18" x14ac:dyDescent="0.25">
      <c r="A44" s="156"/>
      <c r="B44" s="72" t="s">
        <v>18</v>
      </c>
      <c r="C44" s="73" t="s">
        <v>47</v>
      </c>
      <c r="D44" s="74"/>
      <c r="E44" s="74"/>
      <c r="F44" s="75"/>
      <c r="G44" s="80"/>
      <c r="H44" s="62"/>
      <c r="I44" s="76">
        <f>I42</f>
        <v>0</v>
      </c>
      <c r="J44" s="76">
        <f>J42</f>
        <v>0</v>
      </c>
      <c r="K44" s="76">
        <f>K42+K43</f>
        <v>500</v>
      </c>
      <c r="L44" s="76">
        <f>L42+L43</f>
        <v>129.6</v>
      </c>
      <c r="M44" s="76">
        <f>M42+M43</f>
        <v>0</v>
      </c>
      <c r="N44" s="76">
        <f t="shared" ref="N44:O44" si="2">N42</f>
        <v>0</v>
      </c>
      <c r="O44" s="76">
        <f t="shared" si="2"/>
        <v>0</v>
      </c>
      <c r="P44" s="76"/>
      <c r="Q44" s="17"/>
      <c r="R44" s="25"/>
    </row>
    <row r="45" spans="1:18" ht="36" x14ac:dyDescent="0.25">
      <c r="A45" s="156"/>
      <c r="B45" s="158" t="s">
        <v>14</v>
      </c>
      <c r="C45" s="161" t="s">
        <v>20</v>
      </c>
      <c r="D45" s="164">
        <v>9110060011</v>
      </c>
      <c r="E45" s="164">
        <v>244</v>
      </c>
      <c r="F45" s="165" t="s">
        <v>44</v>
      </c>
      <c r="G45" s="23" t="s">
        <v>55</v>
      </c>
      <c r="H45" s="132" t="s">
        <v>76</v>
      </c>
      <c r="I45" s="168">
        <v>1553.4</v>
      </c>
      <c r="J45" s="168">
        <v>1297.4000000000001</v>
      </c>
      <c r="K45" s="168">
        <v>1442.4</v>
      </c>
      <c r="L45" s="168">
        <v>1215.5999999999999</v>
      </c>
      <c r="M45" s="168">
        <v>1473.6</v>
      </c>
      <c r="N45" s="168">
        <v>1550.1</v>
      </c>
      <c r="O45" s="168">
        <v>1674.1</v>
      </c>
      <c r="P45" s="171" t="s">
        <v>131</v>
      </c>
      <c r="Q45" s="149"/>
      <c r="R45" s="25"/>
    </row>
    <row r="46" spans="1:18" ht="178.5" customHeight="1" x14ac:dyDescent="0.25">
      <c r="A46" s="156"/>
      <c r="B46" s="176"/>
      <c r="C46" s="178"/>
      <c r="D46" s="163"/>
      <c r="E46" s="163"/>
      <c r="F46" s="180"/>
      <c r="G46" s="18" t="s">
        <v>74</v>
      </c>
      <c r="H46" s="13"/>
      <c r="I46" s="185"/>
      <c r="J46" s="185"/>
      <c r="K46" s="185"/>
      <c r="L46" s="185"/>
      <c r="M46" s="185"/>
      <c r="N46" s="185"/>
      <c r="O46" s="185"/>
      <c r="P46" s="173"/>
      <c r="Q46" s="149"/>
      <c r="R46" s="25"/>
    </row>
    <row r="47" spans="1:18" ht="36" x14ac:dyDescent="0.25">
      <c r="A47" s="156"/>
      <c r="B47" s="111" t="s">
        <v>14</v>
      </c>
      <c r="C47" s="107" t="s">
        <v>21</v>
      </c>
      <c r="D47" s="109">
        <v>9110060011</v>
      </c>
      <c r="E47" s="109">
        <v>244</v>
      </c>
      <c r="F47" s="221" t="s">
        <v>43</v>
      </c>
      <c r="G47" s="23" t="s">
        <v>55</v>
      </c>
      <c r="H47" s="132" t="s">
        <v>77</v>
      </c>
      <c r="I47" s="103">
        <v>0</v>
      </c>
      <c r="J47" s="103">
        <v>0</v>
      </c>
      <c r="K47" s="103">
        <v>784.6</v>
      </c>
      <c r="L47" s="103">
        <v>505.1</v>
      </c>
      <c r="M47" s="103">
        <v>145.9</v>
      </c>
      <c r="N47" s="103">
        <v>0</v>
      </c>
      <c r="O47" s="103">
        <v>0</v>
      </c>
      <c r="P47" s="171" t="s">
        <v>131</v>
      </c>
      <c r="Q47" s="186"/>
      <c r="R47" s="25"/>
    </row>
    <row r="48" spans="1:18" ht="52.5" customHeight="1" x14ac:dyDescent="0.25">
      <c r="A48" s="156"/>
      <c r="B48" s="21" t="s">
        <v>14</v>
      </c>
      <c r="C48" s="21" t="s">
        <v>21</v>
      </c>
      <c r="D48" s="16" t="s">
        <v>107</v>
      </c>
      <c r="E48" s="16">
        <v>244</v>
      </c>
      <c r="F48" s="222"/>
      <c r="G48" s="23" t="s">
        <v>108</v>
      </c>
      <c r="H48" s="132"/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224"/>
      <c r="Q48" s="186"/>
      <c r="R48" s="25"/>
    </row>
    <row r="49" spans="1:20" ht="65.25" customHeight="1" x14ac:dyDescent="0.25">
      <c r="A49" s="156"/>
      <c r="B49" s="21" t="s">
        <v>14</v>
      </c>
      <c r="C49" s="21" t="s">
        <v>21</v>
      </c>
      <c r="D49" s="16" t="s">
        <v>106</v>
      </c>
      <c r="E49" s="16">
        <v>244</v>
      </c>
      <c r="F49" s="223"/>
      <c r="G49" s="8" t="s">
        <v>109</v>
      </c>
      <c r="H49" s="13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210"/>
      <c r="Q49" s="186"/>
      <c r="R49" s="25"/>
    </row>
    <row r="50" spans="1:20" x14ac:dyDescent="0.25">
      <c r="A50" s="156"/>
      <c r="B50" s="50" t="s">
        <v>14</v>
      </c>
      <c r="C50" s="51" t="s">
        <v>47</v>
      </c>
      <c r="D50" s="52"/>
      <c r="E50" s="52"/>
      <c r="F50" s="35"/>
      <c r="G50" s="35"/>
      <c r="H50" s="36"/>
      <c r="I50" s="14">
        <f t="shared" ref="I50:J50" si="3">SUM(I45:I49)</f>
        <v>1553.4</v>
      </c>
      <c r="J50" s="14">
        <f t="shared" si="3"/>
        <v>1297.4000000000001</v>
      </c>
      <c r="K50" s="14">
        <f>SUM(K45:K49)</f>
        <v>2227</v>
      </c>
      <c r="L50" s="14">
        <f t="shared" ref="L50:O50" si="4">SUM(L45:L49)</f>
        <v>1720.6999999999998</v>
      </c>
      <c r="M50" s="14">
        <f t="shared" si="4"/>
        <v>1619.5</v>
      </c>
      <c r="N50" s="14">
        <f t="shared" si="4"/>
        <v>1550.1</v>
      </c>
      <c r="O50" s="14">
        <f t="shared" si="4"/>
        <v>1674.1</v>
      </c>
      <c r="P50" s="14"/>
      <c r="Q50" s="126"/>
      <c r="R50" s="29"/>
    </row>
    <row r="51" spans="1:20" x14ac:dyDescent="0.25">
      <c r="A51" s="156"/>
      <c r="B51" s="94" t="s">
        <v>22</v>
      </c>
      <c r="C51" s="95" t="s">
        <v>13</v>
      </c>
      <c r="D51" s="114">
        <v>9110060011</v>
      </c>
      <c r="E51" s="114">
        <v>244</v>
      </c>
      <c r="F51" s="187" t="s">
        <v>42</v>
      </c>
      <c r="G51" s="165" t="s">
        <v>55</v>
      </c>
      <c r="H51" s="145" t="s">
        <v>75</v>
      </c>
      <c r="I51" s="97">
        <v>5.3</v>
      </c>
      <c r="J51" s="97">
        <v>5.2</v>
      </c>
      <c r="K51" s="97"/>
      <c r="L51" s="97">
        <v>0</v>
      </c>
      <c r="M51" s="97">
        <v>0</v>
      </c>
      <c r="N51" s="97">
        <v>5</v>
      </c>
      <c r="O51" s="97">
        <v>5</v>
      </c>
      <c r="P51" s="171" t="s">
        <v>131</v>
      </c>
      <c r="Q51" s="226"/>
      <c r="R51" s="29"/>
    </row>
    <row r="52" spans="1:20" ht="35.25" customHeight="1" x14ac:dyDescent="0.25">
      <c r="A52" s="156"/>
      <c r="B52" s="94" t="s">
        <v>22</v>
      </c>
      <c r="C52" s="95" t="s">
        <v>13</v>
      </c>
      <c r="D52" s="114">
        <v>9110060011</v>
      </c>
      <c r="E52" s="114">
        <v>247</v>
      </c>
      <c r="F52" s="220"/>
      <c r="G52" s="209"/>
      <c r="H52" s="225"/>
      <c r="I52" s="22"/>
      <c r="J52" s="22"/>
      <c r="K52" s="22">
        <v>10</v>
      </c>
      <c r="L52" s="22">
        <v>7.6</v>
      </c>
      <c r="M52" s="22">
        <v>10</v>
      </c>
      <c r="N52" s="91"/>
      <c r="O52" s="91"/>
      <c r="P52" s="173"/>
      <c r="Q52" s="227"/>
      <c r="R52" s="29"/>
    </row>
    <row r="53" spans="1:20" ht="120" hidden="1" customHeight="1" x14ac:dyDescent="0.25">
      <c r="A53" s="156"/>
      <c r="B53" s="158" t="s">
        <v>22</v>
      </c>
      <c r="C53" s="161" t="s">
        <v>18</v>
      </c>
      <c r="D53" s="164">
        <v>9110060022</v>
      </c>
      <c r="E53" s="164">
        <v>244</v>
      </c>
      <c r="F53" s="219" t="s">
        <v>33</v>
      </c>
      <c r="G53" s="23" t="s">
        <v>55</v>
      </c>
      <c r="H53" s="132" t="s">
        <v>66</v>
      </c>
      <c r="I53" s="168"/>
      <c r="J53" s="168"/>
      <c r="K53" s="168"/>
      <c r="L53" s="168"/>
      <c r="M53" s="231"/>
      <c r="N53" s="231"/>
      <c r="O53" s="231"/>
      <c r="P53" s="171"/>
      <c r="Q53" s="228"/>
      <c r="R53" s="29"/>
    </row>
    <row r="54" spans="1:20" ht="15" hidden="1" customHeight="1" x14ac:dyDescent="0.25">
      <c r="A54" s="156"/>
      <c r="B54" s="160"/>
      <c r="C54" s="163"/>
      <c r="D54" s="163"/>
      <c r="E54" s="163"/>
      <c r="F54" s="220"/>
      <c r="G54" s="8"/>
      <c r="H54" s="13"/>
      <c r="I54" s="185"/>
      <c r="J54" s="185"/>
      <c r="K54" s="185"/>
      <c r="L54" s="185"/>
      <c r="M54" s="232"/>
      <c r="N54" s="232"/>
      <c r="O54" s="163"/>
      <c r="P54" s="173"/>
      <c r="Q54" s="229"/>
      <c r="R54" s="29"/>
    </row>
    <row r="55" spans="1:20" ht="89.25" customHeight="1" x14ac:dyDescent="0.25">
      <c r="A55" s="156"/>
      <c r="B55" s="94" t="s">
        <v>22</v>
      </c>
      <c r="C55" s="95" t="s">
        <v>18</v>
      </c>
      <c r="D55" s="114">
        <v>9110060101</v>
      </c>
      <c r="E55" s="114">
        <v>244</v>
      </c>
      <c r="F55" s="219" t="s">
        <v>33</v>
      </c>
      <c r="G55" s="165" t="s">
        <v>55</v>
      </c>
      <c r="H55" s="145" t="s">
        <v>77</v>
      </c>
      <c r="I55" s="120">
        <v>731.5</v>
      </c>
      <c r="J55" s="120">
        <v>725.4</v>
      </c>
      <c r="K55" s="120">
        <v>221.2</v>
      </c>
      <c r="L55" s="120">
        <v>219.8</v>
      </c>
      <c r="M55" s="120">
        <v>38</v>
      </c>
      <c r="N55" s="120">
        <v>15.8</v>
      </c>
      <c r="O55" s="120">
        <v>15.8</v>
      </c>
      <c r="P55" s="164" t="s">
        <v>131</v>
      </c>
      <c r="Q55" s="230"/>
      <c r="R55" s="29"/>
    </row>
    <row r="56" spans="1:20" ht="38.25" customHeight="1" x14ac:dyDescent="0.25">
      <c r="A56" s="156"/>
      <c r="B56" s="94" t="s">
        <v>22</v>
      </c>
      <c r="C56" s="95" t="s">
        <v>18</v>
      </c>
      <c r="D56" s="114">
        <v>9110060101</v>
      </c>
      <c r="E56" s="114">
        <v>247</v>
      </c>
      <c r="F56" s="166"/>
      <c r="G56" s="209"/>
      <c r="H56" s="218"/>
      <c r="I56" s="90"/>
      <c r="J56" s="90"/>
      <c r="K56" s="90">
        <v>200</v>
      </c>
      <c r="L56" s="90">
        <v>170.8</v>
      </c>
      <c r="M56" s="90">
        <v>150</v>
      </c>
      <c r="N56" s="66">
        <v>100</v>
      </c>
      <c r="O56" s="66">
        <v>50</v>
      </c>
      <c r="P56" s="163"/>
      <c r="Q56" s="230"/>
      <c r="R56" s="25"/>
    </row>
    <row r="57" spans="1:20" x14ac:dyDescent="0.25">
      <c r="A57" s="156"/>
      <c r="B57" s="234" t="s">
        <v>22</v>
      </c>
      <c r="C57" s="235" t="s">
        <v>18</v>
      </c>
      <c r="D57" s="231">
        <v>9110060105</v>
      </c>
      <c r="E57" s="231">
        <v>244</v>
      </c>
      <c r="F57" s="236" t="s">
        <v>37</v>
      </c>
      <c r="G57" s="165" t="s">
        <v>55</v>
      </c>
      <c r="H57" s="145" t="s">
        <v>78</v>
      </c>
      <c r="I57" s="168">
        <v>195.9</v>
      </c>
      <c r="J57" s="168">
        <v>180.4</v>
      </c>
      <c r="K57" s="168">
        <v>775.4</v>
      </c>
      <c r="L57" s="168">
        <v>303.10000000000002</v>
      </c>
      <c r="M57" s="168">
        <v>85.9</v>
      </c>
      <c r="N57" s="168">
        <v>35.799999999999997</v>
      </c>
      <c r="O57" s="168">
        <v>35.799999999999997</v>
      </c>
      <c r="P57" s="171" t="s">
        <v>131</v>
      </c>
      <c r="Q57" s="230"/>
      <c r="R57" s="27"/>
      <c r="S57" s="7"/>
      <c r="T57" s="7"/>
    </row>
    <row r="58" spans="1:20" ht="36.75" customHeight="1" x14ac:dyDescent="0.25">
      <c r="A58" s="156"/>
      <c r="B58" s="160"/>
      <c r="C58" s="163"/>
      <c r="D58" s="163"/>
      <c r="E58" s="163"/>
      <c r="F58" s="167"/>
      <c r="G58" s="218"/>
      <c r="H58" s="225"/>
      <c r="I58" s="185"/>
      <c r="J58" s="185"/>
      <c r="K58" s="185"/>
      <c r="L58" s="185"/>
      <c r="M58" s="185"/>
      <c r="N58" s="233"/>
      <c r="O58" s="233"/>
      <c r="P58" s="173"/>
      <c r="Q58" s="230"/>
      <c r="R58" s="25"/>
    </row>
    <row r="59" spans="1:20" ht="117" hidden="1" customHeight="1" x14ac:dyDescent="0.25">
      <c r="A59" s="156"/>
      <c r="B59" s="158" t="s">
        <v>22</v>
      </c>
      <c r="C59" s="161" t="s">
        <v>18</v>
      </c>
      <c r="D59" s="164">
        <v>9110060105</v>
      </c>
      <c r="E59" s="164">
        <v>244</v>
      </c>
      <c r="F59" s="219" t="s">
        <v>33</v>
      </c>
      <c r="G59" s="23" t="s">
        <v>55</v>
      </c>
      <c r="H59" s="132" t="s">
        <v>67</v>
      </c>
      <c r="I59" s="168"/>
      <c r="J59" s="168"/>
      <c r="K59" s="168"/>
      <c r="L59" s="168"/>
      <c r="M59" s="241"/>
      <c r="N59" s="241"/>
      <c r="O59" s="241"/>
      <c r="P59" s="241"/>
      <c r="Q59" s="149"/>
      <c r="R59" s="25"/>
    </row>
    <row r="60" spans="1:20" ht="15" hidden="1" customHeight="1" x14ac:dyDescent="0.25">
      <c r="A60" s="156"/>
      <c r="B60" s="160"/>
      <c r="C60" s="163"/>
      <c r="D60" s="163"/>
      <c r="E60" s="163"/>
      <c r="F60" s="167"/>
      <c r="G60" s="8"/>
      <c r="H60" s="13"/>
      <c r="I60" s="185"/>
      <c r="J60" s="185"/>
      <c r="K60" s="185"/>
      <c r="L60" s="185"/>
      <c r="M60" s="233"/>
      <c r="N60" s="233"/>
      <c r="O60" s="170"/>
      <c r="P60" s="170"/>
      <c r="Q60" s="174"/>
      <c r="R60" s="25"/>
      <c r="T60" s="136"/>
    </row>
    <row r="61" spans="1:20" ht="48" hidden="1" customHeight="1" x14ac:dyDescent="0.25">
      <c r="A61" s="156"/>
      <c r="B61" s="158" t="s">
        <v>22</v>
      </c>
      <c r="C61" s="161" t="s">
        <v>18</v>
      </c>
      <c r="D61" s="164" t="s">
        <v>51</v>
      </c>
      <c r="E61" s="164">
        <v>244</v>
      </c>
      <c r="F61" s="219" t="s">
        <v>33</v>
      </c>
      <c r="G61" s="23" t="s">
        <v>55</v>
      </c>
      <c r="H61" s="132" t="s">
        <v>59</v>
      </c>
      <c r="I61" s="237"/>
      <c r="J61" s="237"/>
      <c r="K61" s="237"/>
      <c r="L61" s="237"/>
      <c r="M61" s="231"/>
      <c r="N61" s="231"/>
      <c r="O61" s="164"/>
      <c r="P61" s="164"/>
      <c r="Q61" s="174"/>
      <c r="R61" s="25"/>
    </row>
    <row r="62" spans="1:20" ht="43.5" hidden="1" customHeight="1" x14ac:dyDescent="0.25">
      <c r="A62" s="156"/>
      <c r="B62" s="159"/>
      <c r="C62" s="162"/>
      <c r="D62" s="162"/>
      <c r="E62" s="162"/>
      <c r="F62" s="166"/>
      <c r="G62" s="31" t="s">
        <v>60</v>
      </c>
      <c r="H62" s="11"/>
      <c r="I62" s="238"/>
      <c r="J62" s="238"/>
      <c r="K62" s="238"/>
      <c r="L62" s="238"/>
      <c r="M62" s="240"/>
      <c r="N62" s="240"/>
      <c r="O62" s="162"/>
      <c r="P62" s="162"/>
      <c r="Q62" s="174"/>
      <c r="R62" s="25"/>
    </row>
    <row r="63" spans="1:20" ht="41.25" hidden="1" customHeight="1" x14ac:dyDescent="0.25">
      <c r="A63" s="156"/>
      <c r="B63" s="160"/>
      <c r="C63" s="163"/>
      <c r="D63" s="163"/>
      <c r="E63" s="163"/>
      <c r="F63" s="167"/>
      <c r="G63" s="23" t="s">
        <v>50</v>
      </c>
      <c r="H63" s="11"/>
      <c r="I63" s="239"/>
      <c r="J63" s="239"/>
      <c r="K63" s="239"/>
      <c r="L63" s="239"/>
      <c r="M63" s="232"/>
      <c r="N63" s="232"/>
      <c r="O63" s="163"/>
      <c r="P63" s="163"/>
      <c r="Q63" s="174"/>
      <c r="R63" s="25"/>
    </row>
    <row r="64" spans="1:20" ht="51" customHeight="1" x14ac:dyDescent="0.25">
      <c r="A64" s="156"/>
      <c r="B64" s="127" t="s">
        <v>22</v>
      </c>
      <c r="C64" s="123" t="s">
        <v>18</v>
      </c>
      <c r="D64" s="102">
        <v>9110060109</v>
      </c>
      <c r="E64" s="102">
        <v>244</v>
      </c>
      <c r="F64" s="124" t="s">
        <v>96</v>
      </c>
      <c r="G64" s="23" t="s">
        <v>55</v>
      </c>
      <c r="H64" s="132" t="s">
        <v>77</v>
      </c>
      <c r="I64" s="84">
        <v>40</v>
      </c>
      <c r="J64" s="84">
        <v>40</v>
      </c>
      <c r="K64" s="84">
        <v>0</v>
      </c>
      <c r="L64" s="84">
        <v>0</v>
      </c>
      <c r="M64" s="88">
        <v>0</v>
      </c>
      <c r="N64" s="88">
        <v>0</v>
      </c>
      <c r="O64" s="71">
        <v>0</v>
      </c>
      <c r="P64" s="115" t="s">
        <v>131</v>
      </c>
      <c r="Q64" s="106"/>
      <c r="R64" s="25"/>
    </row>
    <row r="65" spans="1:18" ht="58.5" customHeight="1" x14ac:dyDescent="0.25">
      <c r="A65" s="156"/>
      <c r="B65" s="127" t="s">
        <v>22</v>
      </c>
      <c r="C65" s="123" t="s">
        <v>18</v>
      </c>
      <c r="D65" s="102" t="s">
        <v>46</v>
      </c>
      <c r="E65" s="102">
        <v>244</v>
      </c>
      <c r="F65" s="124" t="s">
        <v>42</v>
      </c>
      <c r="G65" s="23" t="s">
        <v>82</v>
      </c>
      <c r="H65" s="132"/>
      <c r="I65" s="84">
        <v>565.6</v>
      </c>
      <c r="J65" s="84">
        <v>565.6</v>
      </c>
      <c r="K65" s="84">
        <v>240</v>
      </c>
      <c r="L65" s="84">
        <v>240</v>
      </c>
      <c r="M65" s="88">
        <v>445</v>
      </c>
      <c r="N65" s="88">
        <v>420</v>
      </c>
      <c r="O65" s="71">
        <v>420</v>
      </c>
      <c r="P65" s="115" t="s">
        <v>131</v>
      </c>
      <c r="Q65" s="106"/>
      <c r="R65" s="25"/>
    </row>
    <row r="66" spans="1:18" x14ac:dyDescent="0.25">
      <c r="A66" s="156"/>
      <c r="B66" s="50" t="s">
        <v>22</v>
      </c>
      <c r="C66" s="51"/>
      <c r="D66" s="52"/>
      <c r="E66" s="52"/>
      <c r="F66" s="42"/>
      <c r="G66" s="35"/>
      <c r="H66" s="36"/>
      <c r="I66" s="14">
        <f>I51+I55+I57+I64+I65</f>
        <v>1538.3</v>
      </c>
      <c r="J66" s="14">
        <f>J51+J55+J57+J64+J65</f>
        <v>1516.6</v>
      </c>
      <c r="K66" s="14">
        <f>K51+K52+K55+K56+K57+K64+K65</f>
        <v>1446.6</v>
      </c>
      <c r="L66" s="14">
        <f>L51+L52+L55+L56+L57+L64+L65</f>
        <v>941.30000000000007</v>
      </c>
      <c r="M66" s="14">
        <f>M51+M52+M55+M56+M57+M64+M65</f>
        <v>728.9</v>
      </c>
      <c r="N66" s="14">
        <f t="shared" ref="N66:O66" si="5">N51+N52+N55+N56+N57+N64+N65</f>
        <v>576.6</v>
      </c>
      <c r="O66" s="14">
        <f t="shared" si="5"/>
        <v>526.6</v>
      </c>
      <c r="P66" s="43"/>
      <c r="Q66" s="126"/>
      <c r="R66" s="25"/>
    </row>
    <row r="67" spans="1:18" ht="47.25" hidden="1" customHeight="1" x14ac:dyDescent="0.25">
      <c r="A67" s="156"/>
      <c r="B67" s="235" t="s">
        <v>69</v>
      </c>
      <c r="C67" s="235" t="s">
        <v>12</v>
      </c>
      <c r="D67" s="231">
        <v>2130099038</v>
      </c>
      <c r="E67" s="231">
        <v>244</v>
      </c>
      <c r="F67" s="219" t="s">
        <v>33</v>
      </c>
      <c r="G67" s="23" t="s">
        <v>55</v>
      </c>
      <c r="H67" s="65" t="s">
        <v>70</v>
      </c>
      <c r="I67" s="250"/>
      <c r="J67" s="247"/>
      <c r="K67" s="250"/>
      <c r="L67" s="247"/>
      <c r="M67" s="253"/>
      <c r="N67" s="253"/>
      <c r="O67" s="253"/>
      <c r="P67" s="171"/>
      <c r="Q67" s="126"/>
      <c r="R67" s="25"/>
    </row>
    <row r="68" spans="1:18" ht="40.5" hidden="1" customHeight="1" x14ac:dyDescent="0.25">
      <c r="A68" s="156"/>
      <c r="B68" s="256"/>
      <c r="C68" s="258"/>
      <c r="D68" s="256"/>
      <c r="E68" s="258"/>
      <c r="F68" s="166"/>
      <c r="G68" s="31" t="s">
        <v>60</v>
      </c>
      <c r="H68" s="64"/>
      <c r="I68" s="251"/>
      <c r="J68" s="248"/>
      <c r="K68" s="251"/>
      <c r="L68" s="248"/>
      <c r="M68" s="254"/>
      <c r="N68" s="254"/>
      <c r="O68" s="242"/>
      <c r="P68" s="242"/>
      <c r="Q68" s="126"/>
      <c r="R68" s="25"/>
    </row>
    <row r="69" spans="1:18" ht="42.75" hidden="1" customHeight="1" x14ac:dyDescent="0.25">
      <c r="A69" s="156"/>
      <c r="B69" s="257"/>
      <c r="C69" s="259"/>
      <c r="D69" s="257"/>
      <c r="E69" s="259"/>
      <c r="F69" s="167"/>
      <c r="G69" s="23" t="s">
        <v>50</v>
      </c>
      <c r="H69" s="64"/>
      <c r="I69" s="252"/>
      <c r="J69" s="249"/>
      <c r="K69" s="252"/>
      <c r="L69" s="249"/>
      <c r="M69" s="255"/>
      <c r="N69" s="255"/>
      <c r="O69" s="243"/>
      <c r="P69" s="243"/>
      <c r="Q69" s="126"/>
      <c r="R69" s="25"/>
    </row>
    <row r="70" spans="1:18" ht="42.75" customHeight="1" x14ac:dyDescent="0.25">
      <c r="A70" s="156"/>
      <c r="B70" s="134" t="s">
        <v>69</v>
      </c>
      <c r="C70" s="108" t="s">
        <v>22</v>
      </c>
      <c r="D70" s="108" t="s">
        <v>110</v>
      </c>
      <c r="E70" s="101">
        <v>244</v>
      </c>
      <c r="F70" s="236" t="s">
        <v>37</v>
      </c>
      <c r="G70" s="165" t="s">
        <v>111</v>
      </c>
      <c r="H70" s="145" t="s">
        <v>78</v>
      </c>
      <c r="I70" s="70">
        <v>407</v>
      </c>
      <c r="J70" s="70">
        <v>407</v>
      </c>
      <c r="K70" s="70">
        <v>0</v>
      </c>
      <c r="L70" s="70">
        <v>0</v>
      </c>
      <c r="M70" s="89">
        <v>0</v>
      </c>
      <c r="N70" s="89">
        <v>0</v>
      </c>
      <c r="O70" s="87">
        <v>0</v>
      </c>
      <c r="P70" s="115" t="s">
        <v>131</v>
      </c>
      <c r="Q70" s="126"/>
      <c r="R70" s="25"/>
    </row>
    <row r="71" spans="1:18" x14ac:dyDescent="0.25">
      <c r="A71" s="156"/>
      <c r="B71" s="53" t="s">
        <v>69</v>
      </c>
      <c r="C71" s="54"/>
      <c r="D71" s="55"/>
      <c r="E71" s="55"/>
      <c r="F71" s="167"/>
      <c r="G71" s="218"/>
      <c r="H71" s="225"/>
      <c r="I71" s="63">
        <f>I70</f>
        <v>407</v>
      </c>
      <c r="J71" s="63">
        <f>J70</f>
        <v>407</v>
      </c>
      <c r="K71" s="63">
        <f>K70</f>
        <v>0</v>
      </c>
      <c r="L71" s="63">
        <f>L70</f>
        <v>0</v>
      </c>
      <c r="M71" s="63">
        <f>M70</f>
        <v>0</v>
      </c>
      <c r="N71" s="63">
        <f t="shared" ref="N71:O71" si="6">N67</f>
        <v>0</v>
      </c>
      <c r="O71" s="63">
        <f t="shared" si="6"/>
        <v>0</v>
      </c>
      <c r="P71" s="63"/>
      <c r="Q71" s="126"/>
      <c r="R71" s="25"/>
    </row>
    <row r="72" spans="1:18" ht="72" x14ac:dyDescent="0.25">
      <c r="A72" s="156"/>
      <c r="B72" s="121" t="s">
        <v>15</v>
      </c>
      <c r="C72" s="118" t="s">
        <v>22</v>
      </c>
      <c r="D72" s="119">
        <v>9110060001</v>
      </c>
      <c r="E72" s="119">
        <v>244</v>
      </c>
      <c r="F72" s="31" t="s">
        <v>26</v>
      </c>
      <c r="G72" s="244" t="s">
        <v>55</v>
      </c>
      <c r="H72" s="132" t="s">
        <v>84</v>
      </c>
      <c r="I72" s="92"/>
      <c r="J72" s="92"/>
      <c r="K72" s="92">
        <v>27.9</v>
      </c>
      <c r="L72" s="92">
        <v>27.9</v>
      </c>
      <c r="M72" s="92">
        <v>20</v>
      </c>
      <c r="N72" s="92">
        <v>0</v>
      </c>
      <c r="O72" s="92">
        <v>0</v>
      </c>
      <c r="P72" s="115" t="s">
        <v>131</v>
      </c>
      <c r="Q72" s="126"/>
      <c r="R72" s="25"/>
    </row>
    <row r="73" spans="1:18" ht="48" x14ac:dyDescent="0.25">
      <c r="A73" s="156"/>
      <c r="B73" s="121" t="s">
        <v>15</v>
      </c>
      <c r="C73" s="118" t="s">
        <v>22</v>
      </c>
      <c r="D73" s="119">
        <v>9110060015</v>
      </c>
      <c r="E73" s="119">
        <v>244</v>
      </c>
      <c r="F73" s="31" t="s">
        <v>27</v>
      </c>
      <c r="G73" s="218"/>
      <c r="H73" s="93" t="s">
        <v>79</v>
      </c>
      <c r="I73" s="92"/>
      <c r="J73" s="92"/>
      <c r="K73" s="92">
        <v>5.2</v>
      </c>
      <c r="L73" s="92">
        <v>5.2</v>
      </c>
      <c r="M73" s="92">
        <v>0</v>
      </c>
      <c r="N73" s="92">
        <v>0</v>
      </c>
      <c r="O73" s="92">
        <v>0</v>
      </c>
      <c r="P73" s="115" t="s">
        <v>131</v>
      </c>
      <c r="Q73" s="126"/>
      <c r="R73" s="25"/>
    </row>
    <row r="74" spans="1:18" x14ac:dyDescent="0.25">
      <c r="A74" s="156"/>
      <c r="B74" s="53" t="s">
        <v>15</v>
      </c>
      <c r="C74" s="54"/>
      <c r="D74" s="55"/>
      <c r="E74" s="55"/>
      <c r="F74" s="112"/>
      <c r="G74" s="113"/>
      <c r="H74" s="132"/>
      <c r="I74" s="63"/>
      <c r="J74" s="63"/>
      <c r="K74" s="63">
        <f>K72+K73</f>
        <v>33.1</v>
      </c>
      <c r="L74" s="63">
        <f>L72+L73</f>
        <v>33.1</v>
      </c>
      <c r="M74" s="63">
        <f>M72+M73</f>
        <v>20</v>
      </c>
      <c r="N74" s="63"/>
      <c r="O74" s="63"/>
      <c r="P74" s="63"/>
      <c r="Q74" s="126"/>
      <c r="R74" s="25"/>
    </row>
    <row r="75" spans="1:18" ht="36" x14ac:dyDescent="0.25">
      <c r="A75" s="156"/>
      <c r="B75" s="161" t="s">
        <v>23</v>
      </c>
      <c r="C75" s="161" t="s">
        <v>12</v>
      </c>
      <c r="D75" s="164">
        <v>9110060015</v>
      </c>
      <c r="E75" s="164">
        <v>111</v>
      </c>
      <c r="F75" s="165" t="s">
        <v>27</v>
      </c>
      <c r="G75" s="23" t="s">
        <v>55</v>
      </c>
      <c r="H75" s="132" t="s">
        <v>79</v>
      </c>
      <c r="I75" s="260">
        <v>2693.6</v>
      </c>
      <c r="J75" s="260">
        <v>2591.3000000000002</v>
      </c>
      <c r="K75" s="260">
        <v>2841.5</v>
      </c>
      <c r="L75" s="260">
        <v>2555.4</v>
      </c>
      <c r="M75" s="260">
        <v>2911.1</v>
      </c>
      <c r="N75" s="260">
        <v>2668.5</v>
      </c>
      <c r="O75" s="260">
        <v>1455.6</v>
      </c>
      <c r="P75" s="154" t="s">
        <v>131</v>
      </c>
      <c r="Q75" s="149"/>
      <c r="R75" s="25"/>
    </row>
    <row r="76" spans="1:18" x14ac:dyDescent="0.25">
      <c r="A76" s="156"/>
      <c r="B76" s="217"/>
      <c r="C76" s="217"/>
      <c r="D76" s="217"/>
      <c r="E76" s="217"/>
      <c r="F76" s="166"/>
      <c r="G76" s="10" t="s">
        <v>80</v>
      </c>
      <c r="H76" s="13"/>
      <c r="I76" s="264"/>
      <c r="J76" s="264"/>
      <c r="K76" s="264"/>
      <c r="L76" s="264"/>
      <c r="M76" s="264"/>
      <c r="N76" s="264"/>
      <c r="O76" s="261"/>
      <c r="P76" s="213"/>
      <c r="Q76" s="174"/>
      <c r="R76" s="25"/>
    </row>
    <row r="77" spans="1:18" ht="60.75" x14ac:dyDescent="0.25">
      <c r="A77" s="156"/>
      <c r="B77" s="107" t="s">
        <v>23</v>
      </c>
      <c r="C77" s="107" t="s">
        <v>12</v>
      </c>
      <c r="D77" s="109">
        <v>9110060015</v>
      </c>
      <c r="E77" s="109">
        <v>119</v>
      </c>
      <c r="F77" s="166"/>
      <c r="G77" s="10" t="s">
        <v>40</v>
      </c>
      <c r="H77" s="13"/>
      <c r="I77" s="117">
        <v>838.9</v>
      </c>
      <c r="J77" s="117">
        <v>774.2</v>
      </c>
      <c r="K77" s="117">
        <v>819.9</v>
      </c>
      <c r="L77" s="117">
        <v>764.8</v>
      </c>
      <c r="M77" s="117">
        <v>879.2</v>
      </c>
      <c r="N77" s="66">
        <v>805.9</v>
      </c>
      <c r="O77" s="66">
        <v>439.6</v>
      </c>
      <c r="P77" s="115" t="s">
        <v>131</v>
      </c>
      <c r="Q77" s="174"/>
      <c r="R77" s="25"/>
    </row>
    <row r="78" spans="1:18" x14ac:dyDescent="0.25">
      <c r="A78" s="156"/>
      <c r="B78" s="107" t="s">
        <v>23</v>
      </c>
      <c r="C78" s="107" t="s">
        <v>12</v>
      </c>
      <c r="D78" s="109">
        <v>9110060015</v>
      </c>
      <c r="E78" s="109">
        <v>244</v>
      </c>
      <c r="F78" s="166"/>
      <c r="G78" s="165" t="s">
        <v>55</v>
      </c>
      <c r="H78" s="145" t="s">
        <v>79</v>
      </c>
      <c r="I78" s="105">
        <v>3041.8</v>
      </c>
      <c r="J78" s="105">
        <v>2396.1</v>
      </c>
      <c r="K78" s="105">
        <v>3076.6</v>
      </c>
      <c r="L78" s="105">
        <v>1861.1</v>
      </c>
      <c r="M78" s="105">
        <v>1529.9</v>
      </c>
      <c r="N78" s="68">
        <v>866.1</v>
      </c>
      <c r="O78" s="68">
        <v>212.1</v>
      </c>
      <c r="P78" s="115" t="s">
        <v>131</v>
      </c>
      <c r="Q78" s="174"/>
      <c r="R78" s="25"/>
    </row>
    <row r="79" spans="1:18" x14ac:dyDescent="0.25">
      <c r="A79" s="156"/>
      <c r="B79" s="107" t="s">
        <v>23</v>
      </c>
      <c r="C79" s="107" t="s">
        <v>12</v>
      </c>
      <c r="D79" s="109">
        <v>9110060015</v>
      </c>
      <c r="E79" s="109">
        <v>247</v>
      </c>
      <c r="F79" s="166"/>
      <c r="G79" s="179"/>
      <c r="H79" s="146"/>
      <c r="I79" s="105"/>
      <c r="J79" s="105"/>
      <c r="K79" s="105">
        <v>464.6</v>
      </c>
      <c r="L79" s="105">
        <v>375.3</v>
      </c>
      <c r="M79" s="105">
        <v>364.7</v>
      </c>
      <c r="N79" s="68">
        <v>237</v>
      </c>
      <c r="O79" s="68">
        <v>150</v>
      </c>
      <c r="P79" s="115" t="s">
        <v>131</v>
      </c>
      <c r="Q79" s="174"/>
      <c r="R79" s="25"/>
    </row>
    <row r="80" spans="1:18" x14ac:dyDescent="0.25">
      <c r="A80" s="156"/>
      <c r="B80" s="107" t="s">
        <v>23</v>
      </c>
      <c r="C80" s="107" t="s">
        <v>12</v>
      </c>
      <c r="D80" s="109">
        <v>9110060015</v>
      </c>
      <c r="E80" s="109">
        <v>242</v>
      </c>
      <c r="F80" s="166"/>
      <c r="G80" s="262"/>
      <c r="H80" s="263"/>
      <c r="I80" s="105">
        <v>0</v>
      </c>
      <c r="J80" s="105">
        <v>0</v>
      </c>
      <c r="K80" s="105">
        <v>0</v>
      </c>
      <c r="L80" s="105">
        <v>0</v>
      </c>
      <c r="M80" s="105">
        <v>61.8</v>
      </c>
      <c r="N80" s="68">
        <v>30</v>
      </c>
      <c r="O80" s="68">
        <v>0</v>
      </c>
      <c r="P80" s="115" t="s">
        <v>131</v>
      </c>
      <c r="Q80" s="174"/>
      <c r="R80" s="25"/>
    </row>
    <row r="81" spans="1:20" x14ac:dyDescent="0.25">
      <c r="A81" s="156"/>
      <c r="B81" s="107" t="s">
        <v>23</v>
      </c>
      <c r="C81" s="107" t="s">
        <v>12</v>
      </c>
      <c r="D81" s="109">
        <v>9110060015</v>
      </c>
      <c r="E81" s="109">
        <v>243</v>
      </c>
      <c r="F81" s="166"/>
      <c r="G81" s="262"/>
      <c r="H81" s="263"/>
      <c r="I81" s="105"/>
      <c r="J81" s="105"/>
      <c r="K81" s="105"/>
      <c r="L81" s="105"/>
      <c r="M81" s="105">
        <v>0</v>
      </c>
      <c r="N81" s="68">
        <v>0</v>
      </c>
      <c r="O81" s="68">
        <v>0</v>
      </c>
      <c r="P81" s="115" t="s">
        <v>131</v>
      </c>
      <c r="Q81" s="174"/>
      <c r="R81" s="25"/>
    </row>
    <row r="82" spans="1:20" x14ac:dyDescent="0.25">
      <c r="A82" s="156"/>
      <c r="B82" s="107" t="s">
        <v>23</v>
      </c>
      <c r="C82" s="107" t="s">
        <v>12</v>
      </c>
      <c r="D82" s="109">
        <v>9110060015</v>
      </c>
      <c r="E82" s="109">
        <v>853</v>
      </c>
      <c r="F82" s="166"/>
      <c r="G82" s="218"/>
      <c r="H82" s="225"/>
      <c r="I82" s="105">
        <v>0.5</v>
      </c>
      <c r="J82" s="105">
        <v>0.5</v>
      </c>
      <c r="K82" s="105">
        <v>10</v>
      </c>
      <c r="L82" s="105">
        <v>0.2</v>
      </c>
      <c r="M82" s="105">
        <v>5</v>
      </c>
      <c r="N82" s="68">
        <v>0</v>
      </c>
      <c r="O82" s="68">
        <v>0</v>
      </c>
      <c r="P82" s="115" t="s">
        <v>131</v>
      </c>
      <c r="Q82" s="174"/>
      <c r="R82" s="25"/>
    </row>
    <row r="83" spans="1:20" ht="60" x14ac:dyDescent="0.25">
      <c r="A83" s="156"/>
      <c r="B83" s="111" t="s">
        <v>23</v>
      </c>
      <c r="C83" s="107" t="s">
        <v>12</v>
      </c>
      <c r="D83" s="109" t="s">
        <v>46</v>
      </c>
      <c r="E83" s="109">
        <v>244</v>
      </c>
      <c r="F83" s="245"/>
      <c r="G83" s="124" t="s">
        <v>82</v>
      </c>
      <c r="H83" s="13"/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115" t="s">
        <v>131</v>
      </c>
      <c r="Q83" s="106"/>
      <c r="R83" s="25"/>
    </row>
    <row r="84" spans="1:20" ht="36" x14ac:dyDescent="0.25">
      <c r="A84" s="156"/>
      <c r="B84" s="111" t="s">
        <v>23</v>
      </c>
      <c r="C84" s="107" t="s">
        <v>12</v>
      </c>
      <c r="D84" s="109" t="s">
        <v>49</v>
      </c>
      <c r="E84" s="109">
        <v>244</v>
      </c>
      <c r="F84" s="245"/>
      <c r="G84" s="124" t="s">
        <v>112</v>
      </c>
      <c r="H84" s="13"/>
      <c r="I84" s="68">
        <v>178</v>
      </c>
      <c r="J84" s="68">
        <v>178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115" t="s">
        <v>131</v>
      </c>
      <c r="Q84" s="106"/>
      <c r="R84" s="25"/>
    </row>
    <row r="85" spans="1:20" ht="24" x14ac:dyDescent="0.25">
      <c r="A85" s="156"/>
      <c r="B85" s="111" t="s">
        <v>23</v>
      </c>
      <c r="C85" s="107" t="s">
        <v>12</v>
      </c>
      <c r="D85" s="109" t="s">
        <v>119</v>
      </c>
      <c r="E85" s="109">
        <v>244</v>
      </c>
      <c r="F85" s="246"/>
      <c r="G85" s="124" t="s">
        <v>121</v>
      </c>
      <c r="H85" s="13"/>
      <c r="I85" s="68"/>
      <c r="J85" s="68"/>
      <c r="K85" s="68">
        <v>860.5</v>
      </c>
      <c r="L85" s="68">
        <v>860.5</v>
      </c>
      <c r="M85" s="68">
        <v>0</v>
      </c>
      <c r="N85" s="68"/>
      <c r="O85" s="68"/>
      <c r="P85" s="115" t="s">
        <v>131</v>
      </c>
      <c r="Q85" s="106"/>
      <c r="R85" s="25"/>
    </row>
    <row r="86" spans="1:20" x14ac:dyDescent="0.25">
      <c r="A86" s="156"/>
      <c r="B86" s="50" t="s">
        <v>23</v>
      </c>
      <c r="C86" s="51" t="s">
        <v>47</v>
      </c>
      <c r="D86" s="52"/>
      <c r="E86" s="52"/>
      <c r="F86" s="35"/>
      <c r="G86" s="35"/>
      <c r="H86" s="35"/>
      <c r="I86" s="14">
        <f>I75+I77+I78+I80+I82+I83+I84</f>
        <v>6752.8</v>
      </c>
      <c r="J86" s="14">
        <f>J75+J77+J78+J80+J82+J83+J84</f>
        <v>5940.1</v>
      </c>
      <c r="K86" s="14">
        <f>K75+K77+K78+K79+K80+K82+K83+K84+K85</f>
        <v>8073.1</v>
      </c>
      <c r="L86" s="14">
        <f>L75+L77+L78+L79+L80+L82+L83+L84+L85</f>
        <v>6417.2999999999993</v>
      </c>
      <c r="M86" s="14">
        <f>M75+M77+M78+M79+M80+M81+M82+M83+M84+M85</f>
        <v>5751.7000000000007</v>
      </c>
      <c r="N86" s="14">
        <f t="shared" ref="N86:O86" si="7">N75+N77+N78+N79+N80+N81+N82+N83+N84+N85</f>
        <v>4607.5</v>
      </c>
      <c r="O86" s="14">
        <f t="shared" si="7"/>
        <v>2257.2999999999997</v>
      </c>
      <c r="P86" s="44"/>
      <c r="Q86" s="30"/>
      <c r="R86" s="25"/>
    </row>
    <row r="87" spans="1:20" ht="36" x14ac:dyDescent="0.25">
      <c r="A87" s="156"/>
      <c r="B87" s="158" t="s">
        <v>19</v>
      </c>
      <c r="C87" s="161" t="s">
        <v>12</v>
      </c>
      <c r="D87" s="164">
        <v>9110060018</v>
      </c>
      <c r="E87" s="164">
        <v>312</v>
      </c>
      <c r="F87" s="165" t="s">
        <v>30</v>
      </c>
      <c r="G87" s="23" t="s">
        <v>55</v>
      </c>
      <c r="H87" s="132" t="s">
        <v>59</v>
      </c>
      <c r="I87" s="168">
        <v>154.69999999999999</v>
      </c>
      <c r="J87" s="168">
        <v>154.69999999999999</v>
      </c>
      <c r="K87" s="168">
        <v>143.80000000000001</v>
      </c>
      <c r="L87" s="168">
        <v>124.5</v>
      </c>
      <c r="M87" s="168">
        <v>152</v>
      </c>
      <c r="N87" s="168">
        <v>71.5</v>
      </c>
      <c r="O87" s="168">
        <v>60.1</v>
      </c>
      <c r="P87" s="171" t="s">
        <v>131</v>
      </c>
      <c r="Q87" s="149"/>
      <c r="R87" s="25"/>
    </row>
    <row r="88" spans="1:20" ht="36" x14ac:dyDescent="0.25">
      <c r="A88" s="156"/>
      <c r="B88" s="159"/>
      <c r="C88" s="162"/>
      <c r="D88" s="162"/>
      <c r="E88" s="162"/>
      <c r="F88" s="166"/>
      <c r="G88" s="18" t="s">
        <v>61</v>
      </c>
      <c r="H88" s="9"/>
      <c r="I88" s="184"/>
      <c r="J88" s="184"/>
      <c r="K88" s="184"/>
      <c r="L88" s="184"/>
      <c r="M88" s="184"/>
      <c r="N88" s="265"/>
      <c r="O88" s="265"/>
      <c r="P88" s="240"/>
      <c r="Q88" s="174"/>
      <c r="R88" s="25"/>
      <c r="T88" s="32"/>
    </row>
    <row r="89" spans="1:20" ht="60" x14ac:dyDescent="0.25">
      <c r="A89" s="156"/>
      <c r="B89" s="160"/>
      <c r="C89" s="163"/>
      <c r="D89" s="163"/>
      <c r="E89" s="163"/>
      <c r="F89" s="167"/>
      <c r="G89" s="23" t="s">
        <v>83</v>
      </c>
      <c r="H89" s="13"/>
      <c r="I89" s="185"/>
      <c r="J89" s="185"/>
      <c r="K89" s="185"/>
      <c r="L89" s="185"/>
      <c r="M89" s="185"/>
      <c r="N89" s="233"/>
      <c r="O89" s="233"/>
      <c r="P89" s="232"/>
      <c r="Q89" s="174"/>
      <c r="R89" s="25"/>
    </row>
    <row r="90" spans="1:20" x14ac:dyDescent="0.25">
      <c r="A90" s="156"/>
      <c r="B90" s="45">
        <v>10</v>
      </c>
      <c r="C90" s="38" t="s">
        <v>47</v>
      </c>
      <c r="D90" s="39"/>
      <c r="E90" s="39"/>
      <c r="F90" s="46"/>
      <c r="G90" s="35"/>
      <c r="H90" s="36"/>
      <c r="I90" s="47">
        <f t="shared" ref="I90:O90" si="8">I87</f>
        <v>154.69999999999999</v>
      </c>
      <c r="J90" s="47">
        <f t="shared" si="8"/>
        <v>154.69999999999999</v>
      </c>
      <c r="K90" s="47">
        <f t="shared" si="8"/>
        <v>143.80000000000001</v>
      </c>
      <c r="L90" s="47">
        <f t="shared" si="8"/>
        <v>124.5</v>
      </c>
      <c r="M90" s="47">
        <f t="shared" si="8"/>
        <v>152</v>
      </c>
      <c r="N90" s="47">
        <f t="shared" si="8"/>
        <v>71.5</v>
      </c>
      <c r="O90" s="47">
        <f t="shared" si="8"/>
        <v>60.1</v>
      </c>
      <c r="P90" s="47"/>
      <c r="Q90" s="106"/>
      <c r="R90" s="25"/>
    </row>
    <row r="91" spans="1:20" ht="57" customHeight="1" x14ac:dyDescent="0.25">
      <c r="A91" s="156"/>
      <c r="B91" s="158" t="s">
        <v>24</v>
      </c>
      <c r="C91" s="161" t="s">
        <v>12</v>
      </c>
      <c r="D91" s="164">
        <v>9110060019</v>
      </c>
      <c r="E91" s="164">
        <v>730</v>
      </c>
      <c r="F91" s="165" t="s">
        <v>29</v>
      </c>
      <c r="G91" s="165" t="s">
        <v>55</v>
      </c>
      <c r="H91" s="145" t="s">
        <v>84</v>
      </c>
      <c r="I91" s="181">
        <v>57.9</v>
      </c>
      <c r="J91" s="181">
        <v>57.9</v>
      </c>
      <c r="K91" s="181">
        <v>25.9</v>
      </c>
      <c r="L91" s="181">
        <v>25.9</v>
      </c>
      <c r="M91" s="181">
        <v>6.3</v>
      </c>
      <c r="N91" s="181">
        <v>3.1</v>
      </c>
      <c r="O91" s="181">
        <v>0</v>
      </c>
      <c r="P91" s="171" t="s">
        <v>131</v>
      </c>
      <c r="Q91" s="149"/>
      <c r="R91" s="25"/>
    </row>
    <row r="92" spans="1:20" x14ac:dyDescent="0.25">
      <c r="A92" s="156"/>
      <c r="B92" s="159"/>
      <c r="C92" s="162"/>
      <c r="D92" s="162"/>
      <c r="E92" s="162"/>
      <c r="F92" s="166"/>
      <c r="G92" s="262"/>
      <c r="H92" s="263"/>
      <c r="I92" s="182"/>
      <c r="J92" s="182"/>
      <c r="K92" s="182"/>
      <c r="L92" s="182"/>
      <c r="M92" s="182"/>
      <c r="N92" s="240"/>
      <c r="O92" s="162"/>
      <c r="P92" s="162"/>
      <c r="Q92" s="174"/>
      <c r="R92" s="25"/>
    </row>
    <row r="93" spans="1:20" x14ac:dyDescent="0.25">
      <c r="A93" s="156"/>
      <c r="B93" s="160"/>
      <c r="C93" s="163"/>
      <c r="D93" s="163"/>
      <c r="E93" s="163"/>
      <c r="F93" s="167"/>
      <c r="G93" s="218"/>
      <c r="H93" s="225"/>
      <c r="I93" s="183"/>
      <c r="J93" s="183"/>
      <c r="K93" s="183"/>
      <c r="L93" s="183"/>
      <c r="M93" s="183"/>
      <c r="N93" s="232"/>
      <c r="O93" s="163"/>
      <c r="P93" s="163"/>
      <c r="Q93" s="174"/>
      <c r="R93" s="25"/>
    </row>
    <row r="94" spans="1:20" x14ac:dyDescent="0.25">
      <c r="A94" s="156"/>
      <c r="B94" s="45">
        <v>13</v>
      </c>
      <c r="C94" s="38" t="s">
        <v>47</v>
      </c>
      <c r="D94" s="39"/>
      <c r="E94" s="39"/>
      <c r="F94" s="39"/>
      <c r="G94" s="35"/>
      <c r="H94" s="35"/>
      <c r="I94" s="41">
        <f>I91</f>
        <v>57.9</v>
      </c>
      <c r="J94" s="41">
        <f t="shared" ref="J94" si="9">J91</f>
        <v>57.9</v>
      </c>
      <c r="K94" s="41">
        <f>K91</f>
        <v>25.9</v>
      </c>
      <c r="L94" s="41">
        <f t="shared" ref="L94:O94" si="10">L91</f>
        <v>25.9</v>
      </c>
      <c r="M94" s="41">
        <f t="shared" si="10"/>
        <v>6.3</v>
      </c>
      <c r="N94" s="41">
        <f t="shared" si="10"/>
        <v>3.1</v>
      </c>
      <c r="O94" s="41">
        <f t="shared" si="10"/>
        <v>0</v>
      </c>
      <c r="P94" s="39"/>
      <c r="Q94" s="106"/>
      <c r="R94" s="25"/>
    </row>
    <row r="95" spans="1:20" ht="36" x14ac:dyDescent="0.25">
      <c r="A95" s="156"/>
      <c r="B95" s="161">
        <v>14</v>
      </c>
      <c r="C95" s="161" t="s">
        <v>18</v>
      </c>
      <c r="D95" s="164">
        <v>9110060020</v>
      </c>
      <c r="E95" s="164">
        <v>540</v>
      </c>
      <c r="F95" s="165" t="s">
        <v>31</v>
      </c>
      <c r="G95" s="23" t="s">
        <v>55</v>
      </c>
      <c r="H95" s="132" t="s">
        <v>87</v>
      </c>
      <c r="I95" s="181">
        <v>56.5</v>
      </c>
      <c r="J95" s="181">
        <v>56.5</v>
      </c>
      <c r="K95" s="181">
        <v>62</v>
      </c>
      <c r="L95" s="181">
        <v>62</v>
      </c>
      <c r="M95" s="181">
        <v>62</v>
      </c>
      <c r="N95" s="269"/>
      <c r="O95" s="181"/>
      <c r="P95" s="171" t="s">
        <v>131</v>
      </c>
      <c r="Q95" s="106"/>
      <c r="R95" s="25"/>
    </row>
    <row r="96" spans="1:20" ht="48" x14ac:dyDescent="0.25">
      <c r="A96" s="156"/>
      <c r="B96" s="177"/>
      <c r="C96" s="177"/>
      <c r="D96" s="162"/>
      <c r="E96" s="162"/>
      <c r="F96" s="179"/>
      <c r="G96" s="18" t="s">
        <v>101</v>
      </c>
      <c r="H96" s="132" t="s">
        <v>92</v>
      </c>
      <c r="I96" s="183"/>
      <c r="J96" s="183"/>
      <c r="K96" s="183"/>
      <c r="L96" s="183"/>
      <c r="M96" s="183"/>
      <c r="N96" s="270"/>
      <c r="O96" s="183"/>
      <c r="P96" s="173"/>
      <c r="Q96" s="126"/>
      <c r="R96" s="25"/>
    </row>
    <row r="97" spans="1:18" ht="36" x14ac:dyDescent="0.25">
      <c r="A97" s="156"/>
      <c r="B97" s="177"/>
      <c r="C97" s="177"/>
      <c r="D97" s="162"/>
      <c r="E97" s="162"/>
      <c r="F97" s="179"/>
      <c r="G97" s="23" t="s">
        <v>100</v>
      </c>
      <c r="H97" s="116" t="s">
        <v>93</v>
      </c>
      <c r="I97" s="98">
        <v>17.8</v>
      </c>
      <c r="J97" s="98">
        <v>17.8</v>
      </c>
      <c r="K97" s="98">
        <v>24.8</v>
      </c>
      <c r="L97" s="98">
        <v>24.8</v>
      </c>
      <c r="M97" s="98">
        <v>25</v>
      </c>
      <c r="N97" s="98"/>
      <c r="O97" s="98"/>
      <c r="P97" s="171" t="s">
        <v>131</v>
      </c>
      <c r="Q97" s="126"/>
      <c r="R97" s="25"/>
    </row>
    <row r="98" spans="1:18" ht="36" x14ac:dyDescent="0.25">
      <c r="A98" s="156"/>
      <c r="B98" s="177"/>
      <c r="C98" s="177"/>
      <c r="D98" s="162"/>
      <c r="E98" s="162"/>
      <c r="F98" s="179"/>
      <c r="G98" s="18" t="s">
        <v>98</v>
      </c>
      <c r="H98" s="137" t="s">
        <v>94</v>
      </c>
      <c r="I98" s="122">
        <v>96.9</v>
      </c>
      <c r="J98" s="122">
        <v>96.9</v>
      </c>
      <c r="K98" s="122">
        <v>157.5</v>
      </c>
      <c r="L98" s="122">
        <v>157.5</v>
      </c>
      <c r="M98" s="122">
        <v>101.7</v>
      </c>
      <c r="N98" s="122"/>
      <c r="O98" s="122"/>
      <c r="P98" s="173"/>
      <c r="Q98" s="126"/>
      <c r="R98" s="25"/>
    </row>
    <row r="99" spans="1:18" ht="36" x14ac:dyDescent="0.25">
      <c r="A99" s="156"/>
      <c r="B99" s="177"/>
      <c r="C99" s="177"/>
      <c r="D99" s="162"/>
      <c r="E99" s="162"/>
      <c r="F99" s="179"/>
      <c r="G99" s="23" t="s">
        <v>99</v>
      </c>
      <c r="H99" s="137" t="s">
        <v>76</v>
      </c>
      <c r="I99" s="98">
        <v>33</v>
      </c>
      <c r="J99" s="98">
        <v>33</v>
      </c>
      <c r="K99" s="98">
        <v>35.4</v>
      </c>
      <c r="L99" s="98">
        <v>35.4</v>
      </c>
      <c r="M99" s="98">
        <v>41.1</v>
      </c>
      <c r="N99" s="98"/>
      <c r="O99" s="98"/>
      <c r="P99" s="171" t="s">
        <v>131</v>
      </c>
      <c r="Q99" s="126"/>
      <c r="R99" s="25"/>
    </row>
    <row r="100" spans="1:18" ht="36" x14ac:dyDescent="0.25">
      <c r="A100" s="156"/>
      <c r="B100" s="177"/>
      <c r="C100" s="177"/>
      <c r="D100" s="162"/>
      <c r="E100" s="162"/>
      <c r="F100" s="179"/>
      <c r="G100" s="18" t="s">
        <v>102</v>
      </c>
      <c r="H100" s="137" t="s">
        <v>76</v>
      </c>
      <c r="I100" s="122">
        <v>18.5</v>
      </c>
      <c r="J100" s="122">
        <v>18.5</v>
      </c>
      <c r="K100" s="122">
        <v>25.6</v>
      </c>
      <c r="L100" s="122">
        <v>25.6</v>
      </c>
      <c r="M100" s="122">
        <v>25.8</v>
      </c>
      <c r="N100" s="122"/>
      <c r="O100" s="122"/>
      <c r="P100" s="173"/>
      <c r="Q100" s="126"/>
      <c r="R100" s="25"/>
    </row>
    <row r="101" spans="1:18" ht="36" x14ac:dyDescent="0.25">
      <c r="A101" s="156"/>
      <c r="B101" s="266"/>
      <c r="C101" s="266"/>
      <c r="D101" s="266"/>
      <c r="E101" s="266"/>
      <c r="F101" s="209"/>
      <c r="G101" s="18" t="s">
        <v>103</v>
      </c>
      <c r="H101" s="137" t="s">
        <v>95</v>
      </c>
      <c r="I101" s="122">
        <v>7.6</v>
      </c>
      <c r="J101" s="122">
        <v>7.6</v>
      </c>
      <c r="K101" s="122">
        <v>10.5</v>
      </c>
      <c r="L101" s="122">
        <v>10.5</v>
      </c>
      <c r="M101" s="122">
        <v>10.6</v>
      </c>
      <c r="N101" s="122"/>
      <c r="O101" s="122"/>
      <c r="P101" s="115" t="s">
        <v>131</v>
      </c>
      <c r="Q101" s="126"/>
      <c r="R101" s="25"/>
    </row>
    <row r="102" spans="1:18" x14ac:dyDescent="0.25">
      <c r="A102" s="156"/>
      <c r="B102" s="53" t="s">
        <v>48</v>
      </c>
      <c r="C102" s="54" t="s">
        <v>47</v>
      </c>
      <c r="D102" s="55"/>
      <c r="E102" s="55"/>
      <c r="F102" s="35"/>
      <c r="G102" s="35"/>
      <c r="H102" s="36"/>
      <c r="I102" s="14">
        <f t="shared" ref="I102:O102" si="11">I95+I97+I98+I99+I100+I101</f>
        <v>230.29999999999998</v>
      </c>
      <c r="J102" s="14">
        <f t="shared" si="11"/>
        <v>230.29999999999998</v>
      </c>
      <c r="K102" s="14">
        <f t="shared" si="11"/>
        <v>315.8</v>
      </c>
      <c r="L102" s="14">
        <f t="shared" si="11"/>
        <v>315.8</v>
      </c>
      <c r="M102" s="14">
        <f t="shared" si="11"/>
        <v>266.2</v>
      </c>
      <c r="N102" s="14">
        <f t="shared" si="11"/>
        <v>0</v>
      </c>
      <c r="O102" s="14">
        <f t="shared" si="11"/>
        <v>0</v>
      </c>
      <c r="P102" s="44"/>
      <c r="Q102" s="126"/>
      <c r="R102" s="25"/>
    </row>
    <row r="103" spans="1:18" x14ac:dyDescent="0.25">
      <c r="A103" s="157"/>
      <c r="B103" s="56"/>
      <c r="C103" s="56"/>
      <c r="D103" s="56"/>
      <c r="E103" s="56"/>
      <c r="F103" s="267" t="s">
        <v>25</v>
      </c>
      <c r="G103" s="268"/>
      <c r="H103" s="13"/>
      <c r="I103" s="49">
        <f>I36+I41+I44+I50+I66+I71+I86+I90+I94+I102</f>
        <v>19269.5</v>
      </c>
      <c r="J103" s="49">
        <f>J36+J41+J44+J50+J66+J71+J86+J90+J94+J102</f>
        <v>17795.600000000002</v>
      </c>
      <c r="K103" s="49">
        <f>K36+K41+K44+K50+K66+K71+K74+K86+K90+K94+K102</f>
        <v>22199.800000000003</v>
      </c>
      <c r="L103" s="49">
        <f>L36+L41+L44+L50+L66+L71+L74+L86+L90+L94+L102</f>
        <v>17565.7</v>
      </c>
      <c r="M103" s="49">
        <f>M36+M41+M44+M50+M66+M71+M74+M86+M90+M94+M102</f>
        <v>17836.300000000003</v>
      </c>
      <c r="N103" s="49">
        <f t="shared" ref="N103:O103" si="12">N36+N41+N44+N50+N66+N71+N86+N90+N94+N102</f>
        <v>14671.9</v>
      </c>
      <c r="O103" s="49">
        <f t="shared" si="12"/>
        <v>8938.6</v>
      </c>
      <c r="P103" s="49"/>
      <c r="Q103" s="15"/>
      <c r="R103" s="25"/>
    </row>
    <row r="104" spans="1:18" ht="24" x14ac:dyDescent="0.25">
      <c r="A104" s="157"/>
      <c r="B104" s="57"/>
      <c r="C104" s="24"/>
      <c r="D104" s="24"/>
      <c r="E104" s="24"/>
      <c r="F104" s="18" t="s">
        <v>52</v>
      </c>
      <c r="G104" s="18" t="s">
        <v>62</v>
      </c>
      <c r="H104" s="19"/>
      <c r="I104" s="48" t="s">
        <v>17</v>
      </c>
      <c r="J104" s="48" t="s">
        <v>54</v>
      </c>
      <c r="K104" s="48" t="s">
        <v>17</v>
      </c>
      <c r="L104" s="48" t="s">
        <v>54</v>
      </c>
      <c r="M104" s="22"/>
      <c r="N104" s="22">
        <v>362.1</v>
      </c>
      <c r="O104" s="22">
        <v>441.3</v>
      </c>
      <c r="P104" s="122" t="s">
        <v>130</v>
      </c>
      <c r="Q104" s="15"/>
    </row>
    <row r="105" spans="1:18" ht="24.75" x14ac:dyDescent="0.25">
      <c r="A105" s="33" t="s">
        <v>88</v>
      </c>
      <c r="B105" s="58"/>
      <c r="C105" s="58"/>
      <c r="D105" s="58"/>
      <c r="E105" s="58"/>
      <c r="F105" s="9" t="s">
        <v>53</v>
      </c>
      <c r="G105" s="34"/>
      <c r="H105" s="13"/>
      <c r="I105" s="49"/>
      <c r="J105" s="49"/>
      <c r="K105" s="49"/>
      <c r="L105" s="49"/>
      <c r="M105" s="49">
        <f>M103-M104</f>
        <v>17836.300000000003</v>
      </c>
      <c r="N105" s="49">
        <f>N103+N104</f>
        <v>15034</v>
      </c>
      <c r="O105" s="49">
        <f>O103+O104</f>
        <v>9379.9</v>
      </c>
      <c r="P105" s="49"/>
      <c r="Q105" s="15"/>
    </row>
    <row r="106" spans="1:18" x14ac:dyDescent="0.25">
      <c r="A106" s="4"/>
      <c r="B106" s="4"/>
      <c r="C106" s="4"/>
      <c r="D106" s="4"/>
      <c r="E106" s="4"/>
      <c r="F106" s="4"/>
      <c r="G106" s="5"/>
      <c r="H106" s="5"/>
      <c r="I106" s="6"/>
      <c r="J106" s="6"/>
      <c r="K106" s="85"/>
      <c r="L106" s="85"/>
      <c r="M106" s="85"/>
      <c r="N106" s="85"/>
      <c r="O106" s="6"/>
      <c r="P106" s="5"/>
      <c r="Q106" s="5"/>
    </row>
    <row r="107" spans="1:18" x14ac:dyDescent="0.25">
      <c r="A107" s="2" t="s">
        <v>89</v>
      </c>
      <c r="B107" s="2"/>
      <c r="C107" s="2"/>
      <c r="D107" s="2"/>
      <c r="E107" s="2"/>
      <c r="F107" s="2"/>
      <c r="G107" s="2"/>
      <c r="H107" s="2"/>
      <c r="I107" s="2"/>
      <c r="J107" s="2" t="s">
        <v>90</v>
      </c>
      <c r="K107" s="83"/>
      <c r="L107" s="83"/>
      <c r="M107" s="83"/>
      <c r="N107" s="83"/>
      <c r="O107" s="2"/>
      <c r="P107" s="2"/>
      <c r="Q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83"/>
      <c r="L108" s="83"/>
      <c r="M108" s="83"/>
      <c r="N108" s="83"/>
      <c r="O108" s="2"/>
      <c r="P108" s="2"/>
      <c r="Q108" s="2"/>
    </row>
    <row r="109" spans="1:18" x14ac:dyDescent="0.25">
      <c r="A109" s="2" t="s">
        <v>36</v>
      </c>
      <c r="B109" s="2"/>
      <c r="C109" s="2"/>
      <c r="D109" s="2"/>
      <c r="E109" s="2"/>
      <c r="F109" s="2"/>
      <c r="G109" s="2"/>
      <c r="H109" s="2"/>
      <c r="I109" s="2"/>
      <c r="J109" s="2" t="s">
        <v>91</v>
      </c>
      <c r="K109" s="83"/>
      <c r="L109" s="83"/>
      <c r="M109" s="83"/>
      <c r="N109" s="83"/>
      <c r="O109" s="2"/>
      <c r="P109" s="2"/>
      <c r="Q109" s="2"/>
    </row>
    <row r="111" spans="1:18" x14ac:dyDescent="0.25">
      <c r="A111" s="60"/>
    </row>
  </sheetData>
  <mergeCells count="271">
    <mergeCell ref="F103:G103"/>
    <mergeCell ref="K95:K96"/>
    <mergeCell ref="L95:L96"/>
    <mergeCell ref="M95:M96"/>
    <mergeCell ref="N95:N96"/>
    <mergeCell ref="O95:O96"/>
    <mergeCell ref="P95:P96"/>
    <mergeCell ref="O91:O93"/>
    <mergeCell ref="P91:P93"/>
    <mergeCell ref="Q91:Q93"/>
    <mergeCell ref="B95:B101"/>
    <mergeCell ref="C95:C101"/>
    <mergeCell ref="D95:D101"/>
    <mergeCell ref="E95:E101"/>
    <mergeCell ref="F95:F101"/>
    <mergeCell ref="I95:I96"/>
    <mergeCell ref="J95:J96"/>
    <mergeCell ref="I91:I93"/>
    <mergeCell ref="J91:J93"/>
    <mergeCell ref="K91:K93"/>
    <mergeCell ref="L91:L93"/>
    <mergeCell ref="M91:M93"/>
    <mergeCell ref="N91:N93"/>
    <mergeCell ref="P97:P98"/>
    <mergeCell ref="P99:P100"/>
    <mergeCell ref="B91:B93"/>
    <mergeCell ref="C91:C93"/>
    <mergeCell ref="D91:D93"/>
    <mergeCell ref="E91:E93"/>
    <mergeCell ref="F91:F93"/>
    <mergeCell ref="G91:G93"/>
    <mergeCell ref="H91:H93"/>
    <mergeCell ref="I87:I89"/>
    <mergeCell ref="J87:J89"/>
    <mergeCell ref="Q75:Q82"/>
    <mergeCell ref="G78:G82"/>
    <mergeCell ref="H78:H82"/>
    <mergeCell ref="B87:B89"/>
    <mergeCell ref="C87:C89"/>
    <mergeCell ref="D87:D89"/>
    <mergeCell ref="E87:E89"/>
    <mergeCell ref="F87:F89"/>
    <mergeCell ref="I75:I76"/>
    <mergeCell ref="J75:J76"/>
    <mergeCell ref="K75:K76"/>
    <mergeCell ref="L75:L76"/>
    <mergeCell ref="M75:M76"/>
    <mergeCell ref="N75:N76"/>
    <mergeCell ref="O87:O89"/>
    <mergeCell ref="P87:P89"/>
    <mergeCell ref="Q87:Q89"/>
    <mergeCell ref="K87:K89"/>
    <mergeCell ref="L87:L89"/>
    <mergeCell ref="M87:M89"/>
    <mergeCell ref="N87:N89"/>
    <mergeCell ref="P67:P69"/>
    <mergeCell ref="F70:F71"/>
    <mergeCell ref="G70:G71"/>
    <mergeCell ref="H70:H71"/>
    <mergeCell ref="G72:G73"/>
    <mergeCell ref="B75:B76"/>
    <mergeCell ref="C75:C76"/>
    <mergeCell ref="D75:D76"/>
    <mergeCell ref="E75:E76"/>
    <mergeCell ref="F75:F85"/>
    <mergeCell ref="J67:J69"/>
    <mergeCell ref="K67:K69"/>
    <mergeCell ref="L67:L69"/>
    <mergeCell ref="M67:M69"/>
    <mergeCell ref="N67:N69"/>
    <mergeCell ref="O67:O69"/>
    <mergeCell ref="B67:B69"/>
    <mergeCell ref="C67:C69"/>
    <mergeCell ref="D67:D69"/>
    <mergeCell ref="E67:E69"/>
    <mergeCell ref="F67:F69"/>
    <mergeCell ref="I67:I69"/>
    <mergeCell ref="O75:O76"/>
    <mergeCell ref="P75:P76"/>
    <mergeCell ref="L61:L63"/>
    <mergeCell ref="M61:M63"/>
    <mergeCell ref="N61:N63"/>
    <mergeCell ref="O61:O63"/>
    <mergeCell ref="P61:P63"/>
    <mergeCell ref="Q61:Q63"/>
    <mergeCell ref="P59:P60"/>
    <mergeCell ref="Q59:Q60"/>
    <mergeCell ref="B61:B63"/>
    <mergeCell ref="C61:C63"/>
    <mergeCell ref="D61:D63"/>
    <mergeCell ref="E61:E63"/>
    <mergeCell ref="F61:F63"/>
    <mergeCell ref="I61:I63"/>
    <mergeCell ref="J61:J63"/>
    <mergeCell ref="K61:K63"/>
    <mergeCell ref="J59:J60"/>
    <mergeCell ref="K59:K60"/>
    <mergeCell ref="L59:L60"/>
    <mergeCell ref="M59:M60"/>
    <mergeCell ref="N59:N60"/>
    <mergeCell ref="O59:O60"/>
    <mergeCell ref="N57:N58"/>
    <mergeCell ref="O57:O58"/>
    <mergeCell ref="P57:P58"/>
    <mergeCell ref="Q57:Q58"/>
    <mergeCell ref="B59:B60"/>
    <mergeCell ref="C59:C60"/>
    <mergeCell ref="D59:D60"/>
    <mergeCell ref="E59:E60"/>
    <mergeCell ref="F59:F60"/>
    <mergeCell ref="I59:I60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F55:F56"/>
    <mergeCell ref="G55:G56"/>
    <mergeCell ref="H55:H56"/>
    <mergeCell ref="P55:P56"/>
    <mergeCell ref="Q55:Q56"/>
    <mergeCell ref="J53:J54"/>
    <mergeCell ref="K53:K54"/>
    <mergeCell ref="L53:L54"/>
    <mergeCell ref="M53:M54"/>
    <mergeCell ref="N53:N54"/>
    <mergeCell ref="O53:O54"/>
    <mergeCell ref="B53:B54"/>
    <mergeCell ref="C53:C54"/>
    <mergeCell ref="D53:D54"/>
    <mergeCell ref="E53:E54"/>
    <mergeCell ref="F53:F54"/>
    <mergeCell ref="I53:I54"/>
    <mergeCell ref="P45:P46"/>
    <mergeCell ref="Q45:Q46"/>
    <mergeCell ref="F47:F49"/>
    <mergeCell ref="P47:P49"/>
    <mergeCell ref="Q47:Q49"/>
    <mergeCell ref="F51:F52"/>
    <mergeCell ref="G51:G52"/>
    <mergeCell ref="H51:H52"/>
    <mergeCell ref="P51:P52"/>
    <mergeCell ref="Q51:Q52"/>
    <mergeCell ref="J45:J46"/>
    <mergeCell ref="K45:K46"/>
    <mergeCell ref="L45:L46"/>
    <mergeCell ref="M45:M46"/>
    <mergeCell ref="N45:N46"/>
    <mergeCell ref="O45:O46"/>
    <mergeCell ref="P53:P54"/>
    <mergeCell ref="Q53:Q54"/>
    <mergeCell ref="N37:N38"/>
    <mergeCell ref="O37:O38"/>
    <mergeCell ref="P37:P38"/>
    <mergeCell ref="Q37:Q40"/>
    <mergeCell ref="B45:B46"/>
    <mergeCell ref="C45:C46"/>
    <mergeCell ref="D45:D46"/>
    <mergeCell ref="E45:E46"/>
    <mergeCell ref="F45:F46"/>
    <mergeCell ref="I45:I46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40"/>
    <mergeCell ref="G37:G38"/>
    <mergeCell ref="I29:I30"/>
    <mergeCell ref="K25:K27"/>
    <mergeCell ref="L25:L27"/>
    <mergeCell ref="M25:M27"/>
    <mergeCell ref="P29:P30"/>
    <mergeCell ref="Q29:Q30"/>
    <mergeCell ref="Q31:Q33"/>
    <mergeCell ref="F32:F35"/>
    <mergeCell ref="G34:G35"/>
    <mergeCell ref="H34:H35"/>
    <mergeCell ref="J29:J30"/>
    <mergeCell ref="K29:K30"/>
    <mergeCell ref="L29:L30"/>
    <mergeCell ref="M29:M30"/>
    <mergeCell ref="N29:N30"/>
    <mergeCell ref="O29:O30"/>
    <mergeCell ref="N25:N27"/>
    <mergeCell ref="O25:O27"/>
    <mergeCell ref="P25:P27"/>
    <mergeCell ref="P23:P24"/>
    <mergeCell ref="Q23:Q24"/>
    <mergeCell ref="R24:R29"/>
    <mergeCell ref="B25:B27"/>
    <mergeCell ref="C25:C27"/>
    <mergeCell ref="D25:D27"/>
    <mergeCell ref="E25:E27"/>
    <mergeCell ref="F25:F27"/>
    <mergeCell ref="I25:I27"/>
    <mergeCell ref="J25:J27"/>
    <mergeCell ref="J23:J24"/>
    <mergeCell ref="K23:K24"/>
    <mergeCell ref="L23:L24"/>
    <mergeCell ref="M23:M24"/>
    <mergeCell ref="N23:N24"/>
    <mergeCell ref="O23:O24"/>
    <mergeCell ref="B29:B30"/>
    <mergeCell ref="C29:C30"/>
    <mergeCell ref="D29:D30"/>
    <mergeCell ref="E29:E30"/>
    <mergeCell ref="F29:F30"/>
    <mergeCell ref="M9:M11"/>
    <mergeCell ref="N9:N11"/>
    <mergeCell ref="Q13:Q15"/>
    <mergeCell ref="F16:F19"/>
    <mergeCell ref="G16:G19"/>
    <mergeCell ref="H16:H19"/>
    <mergeCell ref="B23:B24"/>
    <mergeCell ref="C23:C24"/>
    <mergeCell ref="D23:D24"/>
    <mergeCell ref="E23:E24"/>
    <mergeCell ref="F23:F24"/>
    <mergeCell ref="I23:I24"/>
    <mergeCell ref="K13:K15"/>
    <mergeCell ref="L13:L15"/>
    <mergeCell ref="M13:M15"/>
    <mergeCell ref="N13:N15"/>
    <mergeCell ref="O13:O15"/>
    <mergeCell ref="P13:P15"/>
    <mergeCell ref="Q5:Q7"/>
    <mergeCell ref="I6:J6"/>
    <mergeCell ref="K6:L6"/>
    <mergeCell ref="M6:O6"/>
    <mergeCell ref="A9:A104"/>
    <mergeCell ref="B9:B11"/>
    <mergeCell ref="C9:C11"/>
    <mergeCell ref="D9:D11"/>
    <mergeCell ref="E9:E11"/>
    <mergeCell ref="F9:F11"/>
    <mergeCell ref="O9:O11"/>
    <mergeCell ref="P9:P11"/>
    <mergeCell ref="Q9:Q11"/>
    <mergeCell ref="B13:B15"/>
    <mergeCell ref="C13:C15"/>
    <mergeCell ref="D13:D15"/>
    <mergeCell ref="E13:E15"/>
    <mergeCell ref="F13:F15"/>
    <mergeCell ref="I13:I15"/>
    <mergeCell ref="J13:J15"/>
    <mergeCell ref="I9:I11"/>
    <mergeCell ref="J9:J11"/>
    <mergeCell ref="K9:K11"/>
    <mergeCell ref="L9:L11"/>
    <mergeCell ref="J1:P1"/>
    <mergeCell ref="D2:L2"/>
    <mergeCell ref="A5:A7"/>
    <mergeCell ref="B5:E6"/>
    <mergeCell ref="F5:F7"/>
    <mergeCell ref="G5:G7"/>
    <mergeCell ref="H5:H7"/>
    <mergeCell ref="I5:O5"/>
    <mergeCell ref="P5:P7"/>
  </mergeCells>
  <pageMargins left="0.31496062992125984" right="0.31496062992125984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C1" workbookViewId="0">
      <selection activeCell="J1" sqref="J1:P1"/>
    </sheetView>
  </sheetViews>
  <sheetFormatPr defaultRowHeight="15" x14ac:dyDescent="0.25"/>
  <cols>
    <col min="1" max="1" width="12.85546875" customWidth="1"/>
    <col min="2" max="2" width="2.85546875" customWidth="1"/>
    <col min="3" max="3" width="4" customWidth="1"/>
    <col min="4" max="4" width="9.5703125" customWidth="1"/>
    <col min="5" max="5" width="4" customWidth="1"/>
    <col min="6" max="6" width="27.85546875" customWidth="1"/>
    <col min="7" max="7" width="43.7109375" customWidth="1"/>
    <col min="8" max="8" width="9.28515625" customWidth="1"/>
    <col min="9" max="9" width="7.85546875" customWidth="1"/>
    <col min="10" max="10" width="8" customWidth="1"/>
    <col min="11" max="11" width="8.140625" style="86" customWidth="1"/>
    <col min="12" max="12" width="8.5703125" style="86" customWidth="1"/>
    <col min="13" max="13" width="9.42578125" style="86" customWidth="1"/>
    <col min="14" max="14" width="8" style="86" customWidth="1"/>
    <col min="15" max="15" width="8.140625" customWidth="1"/>
    <col min="16" max="16" width="8.7109375" customWidth="1"/>
    <col min="17" max="17" width="10.7109375" customWidth="1"/>
  </cols>
  <sheetData>
    <row r="1" spans="1:18" ht="43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141" t="s">
        <v>140</v>
      </c>
      <c r="K1" s="141"/>
      <c r="L1" s="142"/>
      <c r="M1" s="142"/>
      <c r="N1" s="142"/>
      <c r="O1" s="142"/>
      <c r="P1" s="142"/>
      <c r="Q1" s="2"/>
    </row>
    <row r="2" spans="1:18" x14ac:dyDescent="0.25">
      <c r="A2" s="2"/>
      <c r="B2" s="2"/>
      <c r="C2" s="2"/>
      <c r="D2" s="143" t="s">
        <v>97</v>
      </c>
      <c r="E2" s="144"/>
      <c r="F2" s="144"/>
      <c r="G2" s="144"/>
      <c r="H2" s="144"/>
      <c r="I2" s="144"/>
      <c r="J2" s="144"/>
      <c r="K2" s="144"/>
      <c r="L2" s="144"/>
      <c r="M2" s="83"/>
      <c r="N2" s="83"/>
      <c r="O2" s="2"/>
      <c r="P2" s="3"/>
      <c r="Q2" s="2"/>
    </row>
    <row r="3" spans="1:18" x14ac:dyDescent="0.25">
      <c r="A3" s="61" t="s">
        <v>132</v>
      </c>
      <c r="B3" s="2"/>
      <c r="C3" s="2"/>
      <c r="D3" s="135"/>
      <c r="E3" s="136"/>
      <c r="F3" s="136"/>
      <c r="G3" s="136"/>
      <c r="H3" s="136"/>
      <c r="I3" s="136"/>
      <c r="J3" s="136"/>
      <c r="K3" s="82"/>
      <c r="L3" s="82"/>
      <c r="M3" s="83"/>
      <c r="N3" s="83"/>
      <c r="O3" s="2"/>
      <c r="P3" s="3"/>
      <c r="Q3" s="2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83"/>
      <c r="L4" s="83"/>
      <c r="M4" s="83"/>
      <c r="N4" s="83"/>
      <c r="O4" s="2"/>
      <c r="P4" s="2"/>
      <c r="Q4" s="2"/>
    </row>
    <row r="5" spans="1:18" ht="20.25" customHeight="1" x14ac:dyDescent="0.25">
      <c r="A5" s="145" t="s">
        <v>115</v>
      </c>
      <c r="B5" s="148" t="s">
        <v>39</v>
      </c>
      <c r="C5" s="148"/>
      <c r="D5" s="148"/>
      <c r="E5" s="148"/>
      <c r="F5" s="148" t="s">
        <v>5</v>
      </c>
      <c r="G5" s="145" t="s">
        <v>7</v>
      </c>
      <c r="H5" s="148" t="s">
        <v>8</v>
      </c>
      <c r="I5" s="148" t="s">
        <v>6</v>
      </c>
      <c r="J5" s="148"/>
      <c r="K5" s="148"/>
      <c r="L5" s="145"/>
      <c r="M5" s="148"/>
      <c r="N5" s="148"/>
      <c r="O5" s="148"/>
      <c r="P5" s="145" t="s">
        <v>10</v>
      </c>
      <c r="Q5" s="149"/>
      <c r="R5" s="25"/>
    </row>
    <row r="6" spans="1:18" ht="27" customHeight="1" x14ac:dyDescent="0.25">
      <c r="A6" s="146"/>
      <c r="B6" s="148"/>
      <c r="C6" s="148"/>
      <c r="D6" s="148"/>
      <c r="E6" s="148"/>
      <c r="F6" s="148"/>
      <c r="G6" s="146"/>
      <c r="H6" s="148"/>
      <c r="I6" s="150" t="s">
        <v>133</v>
      </c>
      <c r="J6" s="151"/>
      <c r="K6" s="152" t="s">
        <v>134</v>
      </c>
      <c r="L6" s="153"/>
      <c r="M6" s="153" t="s">
        <v>9</v>
      </c>
      <c r="N6" s="153"/>
      <c r="O6" s="154"/>
      <c r="P6" s="146"/>
      <c r="Q6" s="149"/>
      <c r="R6" s="25"/>
    </row>
    <row r="7" spans="1:18" ht="54.75" customHeight="1" x14ac:dyDescent="0.25">
      <c r="A7" s="147"/>
      <c r="B7" s="16" t="s">
        <v>1</v>
      </c>
      <c r="C7" s="16" t="s">
        <v>2</v>
      </c>
      <c r="D7" s="16" t="s">
        <v>3</v>
      </c>
      <c r="E7" s="16" t="s">
        <v>4</v>
      </c>
      <c r="F7" s="148"/>
      <c r="G7" s="147"/>
      <c r="H7" s="148"/>
      <c r="I7" s="16" t="s">
        <v>11</v>
      </c>
      <c r="J7" s="137" t="s">
        <v>41</v>
      </c>
      <c r="K7" s="67" t="s">
        <v>11</v>
      </c>
      <c r="L7" s="96" t="s">
        <v>136</v>
      </c>
      <c r="M7" s="133" t="s">
        <v>135</v>
      </c>
      <c r="N7" s="115" t="s">
        <v>137</v>
      </c>
      <c r="O7" s="115" t="s">
        <v>138</v>
      </c>
      <c r="P7" s="147"/>
      <c r="Q7" s="149"/>
      <c r="R7" s="25"/>
    </row>
    <row r="8" spans="1:18" x14ac:dyDescent="0.25">
      <c r="A8" s="69">
        <v>1</v>
      </c>
      <c r="B8" s="16">
        <v>2</v>
      </c>
      <c r="C8" s="16">
        <v>3</v>
      </c>
      <c r="D8" s="16">
        <v>4</v>
      </c>
      <c r="E8" s="16">
        <v>5</v>
      </c>
      <c r="F8" s="12">
        <v>6</v>
      </c>
      <c r="G8" s="12">
        <v>7</v>
      </c>
      <c r="H8" s="130">
        <v>8</v>
      </c>
      <c r="I8" s="130">
        <v>9</v>
      </c>
      <c r="J8" s="130">
        <v>10</v>
      </c>
      <c r="K8" s="65">
        <v>11</v>
      </c>
      <c r="L8" s="65">
        <v>12</v>
      </c>
      <c r="M8" s="65">
        <v>13</v>
      </c>
      <c r="N8" s="65">
        <v>14</v>
      </c>
      <c r="O8" s="130">
        <v>15</v>
      </c>
      <c r="P8" s="12">
        <v>16</v>
      </c>
      <c r="Q8" s="26"/>
      <c r="R8" s="25"/>
    </row>
    <row r="9" spans="1:18" x14ac:dyDescent="0.25">
      <c r="A9" s="155" t="s">
        <v>116</v>
      </c>
      <c r="B9" s="158"/>
      <c r="C9" s="161"/>
      <c r="D9" s="164"/>
      <c r="E9" s="164"/>
      <c r="F9" s="165"/>
      <c r="G9" s="204"/>
      <c r="H9" s="145"/>
      <c r="I9" s="168"/>
      <c r="J9" s="168"/>
      <c r="K9" s="168"/>
      <c r="L9" s="168"/>
      <c r="M9" s="168"/>
      <c r="N9" s="168"/>
      <c r="O9" s="168"/>
      <c r="P9" s="171"/>
      <c r="Q9" s="149"/>
      <c r="R9" s="25"/>
    </row>
    <row r="10" spans="1:18" x14ac:dyDescent="0.25">
      <c r="A10" s="156"/>
      <c r="B10" s="159"/>
      <c r="C10" s="162"/>
      <c r="D10" s="162"/>
      <c r="E10" s="162"/>
      <c r="F10" s="166"/>
      <c r="G10" s="262"/>
      <c r="H10" s="224"/>
      <c r="I10" s="184"/>
      <c r="J10" s="184"/>
      <c r="K10" s="184"/>
      <c r="L10" s="184"/>
      <c r="M10" s="184"/>
      <c r="N10" s="184"/>
      <c r="O10" s="169"/>
      <c r="P10" s="172"/>
      <c r="Q10" s="174"/>
      <c r="R10" s="25"/>
    </row>
    <row r="11" spans="1:18" x14ac:dyDescent="0.25">
      <c r="A11" s="156"/>
      <c r="B11" s="160"/>
      <c r="C11" s="163"/>
      <c r="D11" s="163"/>
      <c r="E11" s="163"/>
      <c r="F11" s="167"/>
      <c r="G11" s="218"/>
      <c r="H11" s="210"/>
      <c r="I11" s="185"/>
      <c r="J11" s="185"/>
      <c r="K11" s="185"/>
      <c r="L11" s="185"/>
      <c r="M11" s="185"/>
      <c r="N11" s="185"/>
      <c r="O11" s="170"/>
      <c r="P11" s="173"/>
      <c r="Q11" s="174"/>
      <c r="R11" s="25"/>
    </row>
    <row r="12" spans="1:18" x14ac:dyDescent="0.25">
      <c r="A12" s="157"/>
      <c r="B12" s="56"/>
      <c r="C12" s="56"/>
      <c r="D12" s="56"/>
      <c r="E12" s="56"/>
      <c r="F12" s="267" t="s">
        <v>25</v>
      </c>
      <c r="G12" s="268"/>
      <c r="H12" s="13"/>
      <c r="I12" s="139"/>
      <c r="J12" s="139"/>
      <c r="K12" s="139"/>
      <c r="L12" s="139"/>
      <c r="M12" s="139"/>
      <c r="N12" s="139"/>
      <c r="O12" s="139"/>
      <c r="P12" s="139"/>
      <c r="Q12" s="15"/>
      <c r="R12" s="25"/>
    </row>
    <row r="13" spans="1:18" ht="24" x14ac:dyDescent="0.25">
      <c r="A13" s="157"/>
      <c r="B13" s="57"/>
      <c r="C13" s="24"/>
      <c r="D13" s="24"/>
      <c r="E13" s="24"/>
      <c r="F13" s="18" t="s">
        <v>52</v>
      </c>
      <c r="G13" s="18" t="s">
        <v>62</v>
      </c>
      <c r="H13" s="19"/>
      <c r="I13" s="48"/>
      <c r="J13" s="48"/>
      <c r="K13" s="48"/>
      <c r="L13" s="48"/>
      <c r="M13" s="22"/>
      <c r="N13" s="22"/>
      <c r="O13" s="22"/>
      <c r="P13" s="138"/>
      <c r="Q13" s="15"/>
    </row>
    <row r="14" spans="1:18" ht="24.75" x14ac:dyDescent="0.25">
      <c r="A14" s="33" t="s">
        <v>88</v>
      </c>
      <c r="B14" s="58"/>
      <c r="C14" s="58"/>
      <c r="D14" s="58"/>
      <c r="E14" s="58"/>
      <c r="F14" s="9" t="s">
        <v>53</v>
      </c>
      <c r="G14" s="34"/>
      <c r="H14" s="13"/>
      <c r="I14" s="139"/>
      <c r="J14" s="139"/>
      <c r="K14" s="139"/>
      <c r="L14" s="139"/>
      <c r="M14" s="139"/>
      <c r="N14" s="139"/>
      <c r="O14" s="139"/>
      <c r="P14" s="139"/>
      <c r="Q14" s="15"/>
    </row>
    <row r="15" spans="1:18" x14ac:dyDescent="0.25">
      <c r="A15" s="4"/>
      <c r="B15" s="4"/>
      <c r="C15" s="4"/>
      <c r="D15" s="4"/>
      <c r="E15" s="4"/>
      <c r="F15" s="4"/>
      <c r="G15" s="5"/>
      <c r="H15" s="5"/>
      <c r="I15" s="6"/>
      <c r="J15" s="6"/>
      <c r="K15" s="85"/>
      <c r="L15" s="85"/>
      <c r="M15" s="85"/>
      <c r="N15" s="85"/>
      <c r="O15" s="6"/>
      <c r="P15" s="5"/>
      <c r="Q15" s="5"/>
    </row>
    <row r="16" spans="1:18" x14ac:dyDescent="0.25">
      <c r="A16" s="2" t="s">
        <v>89</v>
      </c>
      <c r="B16" s="2"/>
      <c r="C16" s="2"/>
      <c r="D16" s="2"/>
      <c r="E16" s="2"/>
      <c r="F16" s="2"/>
      <c r="G16" s="2"/>
      <c r="H16" s="2"/>
      <c r="I16" s="2"/>
      <c r="J16" s="140" t="s">
        <v>139</v>
      </c>
      <c r="K16" s="83"/>
      <c r="L16" s="83"/>
      <c r="M16" s="83"/>
      <c r="N16" s="83"/>
      <c r="O16" s="2"/>
      <c r="P16" s="2"/>
      <c r="Q16" s="2"/>
    </row>
    <row r="17" spans="1:1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83"/>
      <c r="L17" s="83"/>
      <c r="M17" s="83"/>
      <c r="N17" s="83"/>
      <c r="O17" s="2"/>
      <c r="P17" s="2"/>
      <c r="Q17" s="2"/>
    </row>
    <row r="18" spans="1:17" x14ac:dyDescent="0.25">
      <c r="A18" s="2" t="s">
        <v>36</v>
      </c>
      <c r="B18" s="2"/>
      <c r="C18" s="2"/>
      <c r="D18" s="2"/>
      <c r="E18" s="2"/>
      <c r="F18" s="2"/>
      <c r="G18" s="2"/>
      <c r="H18" s="2"/>
      <c r="I18" s="2"/>
      <c r="J18" s="140" t="s">
        <v>139</v>
      </c>
      <c r="K18" s="83"/>
      <c r="L18" s="83"/>
      <c r="M18" s="83"/>
      <c r="N18" s="83"/>
      <c r="O18" s="2"/>
      <c r="P18" s="2"/>
      <c r="Q18" s="2"/>
    </row>
    <row r="20" spans="1:17" x14ac:dyDescent="0.25">
      <c r="A20" s="60"/>
    </row>
  </sheetData>
  <mergeCells count="31">
    <mergeCell ref="F12:G12"/>
    <mergeCell ref="J9:J11"/>
    <mergeCell ref="K9:K11"/>
    <mergeCell ref="L9:L11"/>
    <mergeCell ref="M9:M11"/>
    <mergeCell ref="N9:N11"/>
    <mergeCell ref="Q5:Q7"/>
    <mergeCell ref="I6:J6"/>
    <mergeCell ref="K6:L6"/>
    <mergeCell ref="M6:O6"/>
    <mergeCell ref="A9:A13"/>
    <mergeCell ref="B9:B11"/>
    <mergeCell ref="C9:C11"/>
    <mergeCell ref="D9:D11"/>
    <mergeCell ref="E9:E11"/>
    <mergeCell ref="F9:F11"/>
    <mergeCell ref="G9:G11"/>
    <mergeCell ref="H9:H11"/>
    <mergeCell ref="O9:O11"/>
    <mergeCell ref="P9:P11"/>
    <mergeCell ref="Q9:Q11"/>
    <mergeCell ref="I9:I11"/>
    <mergeCell ref="J1:P1"/>
    <mergeCell ref="D2:L2"/>
    <mergeCell ref="A5:A7"/>
    <mergeCell ref="B5:E6"/>
    <mergeCell ref="F5:F7"/>
    <mergeCell ref="G5:G7"/>
    <mergeCell ref="H5:H7"/>
    <mergeCell ref="I5:O5"/>
    <mergeCell ref="P5:P7"/>
  </mergeCells>
  <pageMargins left="0.31496062992125984" right="0.31496062992125984" top="0.7480314960629921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23.12.2021 (3)</vt:lpstr>
      <vt:lpstr>28.07.2022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2023-02-09T02:52:07Z</dcterms:modified>
</cp:coreProperties>
</file>